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bin" ContentType="application/vnd.openxmlformats-officedocument.oleObject"/>
  <Default Extension="jpeg" ContentType="image/jpeg"/>
  <Default Extension="JPG" ContentType="image/.jpg"/>
  <Default Extension="emf" ContentType="image/x-emf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xWindow="240" yWindow="105" windowWidth="14805" windowHeight="8010" activeTab="1"/>
  </bookViews>
  <sheets>
    <sheet name="资料修订" sheetId="32" r:id="rId1"/>
    <sheet name="芯片配置流程图示" sheetId="29" r:id="rId2"/>
    <sheet name="芯片寄存器配置流程" sheetId="1" r:id="rId3"/>
    <sheet name="DTGC_CFG_REG" sheetId="12" r:id="rId4"/>
    <sheet name="DEMOD相关配置" sheetId="2" r:id="rId5"/>
    <sheet name="JESD204B_CBB" sheetId="23" r:id="rId6"/>
    <sheet name="PDN_TIME" sheetId="3" r:id="rId7"/>
    <sheet name="LVDS_Pattern" sheetId="20" r:id="rId8"/>
    <sheet name="Test_pattern" sheetId="22" r:id="rId9"/>
    <sheet name="LVDS时序（未开启抽取）" sheetId="30" r:id="rId10"/>
    <sheet name="JESD204B时序（未开抽取）" sheetId="31" r:id="rId11"/>
    <sheet name="WpsReserved_CellImgList" sheetId="14" state="veryHidden" r:id="rId12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68D261DD960B4C978ABC527221D6BC4F" descr="upload_post_object_v2_876257393"/>
        <xdr:cNvPicPr/>
      </xdr:nvPicPr>
      <xdr:blipFill>
        <a:blip r:embed="rId1"/>
        <a:stretch>
          <a:fillRect/>
        </a:stretch>
      </xdr:blipFill>
      <xdr:spPr>
        <a:xfrm>
          <a:off x="0" y="0"/>
          <a:ext cx="6294120" cy="1988820"/>
        </a:xfrm>
        <a:prstGeom prst="rect">
          <a:avLst/>
        </a:prstGeom>
      </xdr:spPr>
    </xdr:pic>
  </etc:cellImage>
  <etc:cellImage>
    <xdr:pic>
      <xdr:nvPicPr>
        <xdr:cNvPr id="3" name="ID_48F086F54B744117933F03501D685C40" descr="upload_post_object_v2_455382662"/>
        <xdr:cNvPicPr/>
      </xdr:nvPicPr>
      <xdr:blipFill>
        <a:blip r:embed="rId2"/>
        <a:stretch>
          <a:fillRect/>
        </a:stretch>
      </xdr:blipFill>
      <xdr:spPr>
        <a:xfrm>
          <a:off x="0" y="0"/>
          <a:ext cx="9144000" cy="6520180"/>
        </a:xfrm>
        <a:prstGeom prst="rect">
          <a:avLst/>
        </a:prstGeom>
      </xdr:spPr>
    </xdr:pic>
  </etc:cellImage>
  <etc:cellImage>
    <xdr:pic>
      <xdr:nvPicPr>
        <xdr:cNvPr id="4" name="ID_DDC518E968FC42589AABE2406DAA93B2"/>
        <xdr:cNvPicPr/>
      </xdr:nvPicPr>
      <xdr:blipFill>
        <a:blip r:embed="rId3"/>
        <a:stretch>
          <a:fillRect/>
        </a:stretch>
      </xdr:blipFill>
      <xdr:spPr>
        <a:xfrm>
          <a:off x="728345" y="7084060"/>
          <a:ext cx="14461490" cy="3601085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<sst xmlns="http://schemas.openxmlformats.org/spreadsheetml/2006/main" count="2787" uniqueCount="918">
  <si>
    <r>
      <rPr>
        <b/>
        <sz val="12"/>
        <color theme="0"/>
        <rFont val="Arial"/>
        <charset val="134"/>
      </rPr>
      <t xml:space="preserve">Revision Record </t>
    </r>
    <r>
      <rPr>
        <b/>
        <sz val="12"/>
        <color theme="0"/>
        <rFont val="微软雅黑"/>
        <charset val="134"/>
      </rPr>
      <t>修订记录</t>
    </r>
  </si>
  <si>
    <r>
      <rPr>
        <b/>
        <sz val="10"/>
        <color theme="0"/>
        <rFont val="Arial"/>
        <charset val="134"/>
      </rPr>
      <t xml:space="preserve">Date 
</t>
    </r>
    <r>
      <rPr>
        <b/>
        <sz val="10"/>
        <color theme="0"/>
        <rFont val="微软雅黑"/>
        <charset val="134"/>
      </rPr>
      <t>日期</t>
    </r>
  </si>
  <si>
    <r>
      <rPr>
        <b/>
        <sz val="10"/>
        <color theme="0"/>
        <rFont val="Arial"/>
        <charset val="134"/>
      </rPr>
      <t xml:space="preserve">Revision Version
</t>
    </r>
    <r>
      <rPr>
        <b/>
        <sz val="10"/>
        <color theme="0"/>
        <rFont val="微软雅黑"/>
        <charset val="134"/>
      </rPr>
      <t>修订版本</t>
    </r>
  </si>
  <si>
    <r>
      <rPr>
        <b/>
        <sz val="10"/>
        <color theme="0"/>
        <rFont val="Arial"/>
        <charset val="134"/>
      </rPr>
      <t xml:space="preserve">Change Description 
</t>
    </r>
    <r>
      <rPr>
        <b/>
        <sz val="10"/>
        <color theme="0"/>
        <rFont val="微软雅黑"/>
        <charset val="134"/>
      </rPr>
      <t>修改描述</t>
    </r>
  </si>
  <si>
    <t>2024.12.12</t>
  </si>
  <si>
    <t>00B01</t>
  </si>
  <si>
    <r>
      <rPr>
        <sz val="9"/>
        <color theme="1"/>
        <rFont val="微软雅黑"/>
        <charset val="134"/>
      </rPr>
      <t>第</t>
    </r>
    <r>
      <rPr>
        <sz val="9"/>
        <color theme="1"/>
        <rFont val="Arial"/>
        <charset val="134"/>
      </rPr>
      <t>1</t>
    </r>
    <r>
      <rPr>
        <sz val="9"/>
        <color theme="1"/>
        <rFont val="微软雅黑"/>
        <charset val="134"/>
      </rPr>
      <t>次临时版本发布。
“总体”</t>
    </r>
    <r>
      <rPr>
        <sz val="9"/>
        <color theme="1"/>
        <rFont val="Arial"/>
        <charset val="134"/>
      </rPr>
      <t>Sheet</t>
    </r>
    <r>
      <rPr>
        <sz val="9"/>
        <color theme="1"/>
        <rFont val="微软雅黑"/>
        <charset val="134"/>
      </rPr>
      <t>，增加</t>
    </r>
    <r>
      <rPr>
        <sz val="9"/>
        <color theme="1"/>
        <rFont val="Arial"/>
        <charset val="134"/>
      </rPr>
      <t>0x753</t>
    </r>
    <r>
      <rPr>
        <sz val="9"/>
        <color theme="1"/>
        <rFont val="微软雅黑"/>
        <charset val="134"/>
      </rPr>
      <t>寄存器，该寄存器可以修改</t>
    </r>
    <r>
      <rPr>
        <sz val="9"/>
        <color theme="1"/>
        <rFont val="Arial"/>
        <charset val="134"/>
      </rPr>
      <t>LVDS DCLK BIT</t>
    </r>
    <r>
      <rPr>
        <sz val="9"/>
        <color theme="1"/>
        <rFont val="微软雅黑"/>
        <charset val="134"/>
      </rPr>
      <t>翻转；
“时序训练</t>
    </r>
    <r>
      <rPr>
        <sz val="9"/>
        <color theme="1"/>
        <rFont val="Arial"/>
        <charset val="134"/>
      </rPr>
      <t>Pattern</t>
    </r>
    <r>
      <rPr>
        <sz val="9"/>
        <color theme="1"/>
        <rFont val="微软雅黑"/>
        <charset val="134"/>
      </rPr>
      <t xml:space="preserve">” </t>
    </r>
    <r>
      <rPr>
        <sz val="9"/>
        <color theme="1"/>
        <rFont val="Arial"/>
        <charset val="134"/>
      </rPr>
      <t>Sheet</t>
    </r>
    <r>
      <rPr>
        <sz val="9"/>
        <color theme="1"/>
        <rFont val="微软雅黑"/>
        <charset val="134"/>
      </rPr>
      <t>，新增</t>
    </r>
    <r>
      <rPr>
        <sz val="9"/>
        <color theme="1"/>
        <rFont val="Arial"/>
        <charset val="134"/>
      </rPr>
      <t>LVDS</t>
    </r>
    <r>
      <rPr>
        <sz val="9"/>
        <color theme="1"/>
        <rFont val="微软雅黑"/>
        <charset val="134"/>
      </rPr>
      <t>接口时序训练</t>
    </r>
    <r>
      <rPr>
        <sz val="9"/>
        <color theme="1"/>
        <rFont val="Arial"/>
        <charset val="134"/>
      </rPr>
      <t>pattern</t>
    </r>
    <r>
      <rPr>
        <sz val="9"/>
        <color theme="1"/>
        <rFont val="微软雅黑"/>
        <charset val="134"/>
      </rPr>
      <t>。</t>
    </r>
  </si>
  <si>
    <t>2024.12.30</t>
  </si>
  <si>
    <t>00B02</t>
  </si>
  <si>
    <t>第2次临时版本发布。
“Test_pattern”Sheet，新增Test_pattern sheet，包含sin、dc、coeff、prbs23、ramp信号的配置。</t>
  </si>
  <si>
    <t>2025.01.06</t>
  </si>
  <si>
    <t>00B03</t>
  </si>
  <si>
    <t>第3次临时版本发布。
“DEMOD相关配置”Sheet
1、配置系数ram前关掉DDC和DEMOD使能，配置完成后打开demod使能，DDC使能客户选配。
2、增加2、4、6倍抽取cram寄存器配置与回读示例、coeff回读映射关系示例。</t>
  </si>
  <si>
    <t>2025.02.28</t>
  </si>
  <si>
    <t>01</t>
  </si>
  <si>
    <t>第1次正式版本发布。
“配置流程”“总体”“PDN_TIME” “LVDS_Pattern” Sheet
1、GLB全部改成GBL。
2、芯片上电时序图改下上电的几个电源。
3、修改LVDS PHY的区间，但是原来的表格其实就没有重复的了。IDP中表单也是ok的。增加LVDS PHY的IDP表格到《总体》Sheet中。同时增加两个配置示例。
4、增加总体sheet中一个lvds配置流程。
5、DEMOD中配置关于选择抽取滤波使用profile和寄存器的寄存器大小写描述未修改，参考IDP寄存器配置流程，专有名词不修改其大小写。
6、PDN_TIME增加示例。
7、LVDS训练Pattern增加把插入位置框图截图过来，参考手册。
8、TEST PATTERN修改SOFT1x\2x数据输出描述。</t>
  </si>
  <si>
    <t>2025.03.05</t>
  </si>
  <si>
    <t>02</t>
  </si>
  <si>
    <t>修改VICM寄存器0xFBA值为0x4。</t>
  </si>
  <si>
    <t>2025.03.13</t>
  </si>
  <si>
    <t>新增0x214：0x0406，0x216：0x00A0；
修改0x631：0xC007（原来是0xC006），0x639：0xC007（原来是0xC006）。</t>
  </si>
  <si>
    <t>修改0x752寄存器描述,《总体》Sheet。</t>
  </si>
  <si>
    <t>2025.03.27</t>
  </si>
  <si>
    <t>《配置流程》Sheet中Tfast和Tgbl之后增加时间说明。</t>
  </si>
  <si>
    <t>《总体》Sheet中增加单端时钟与差分时钟配置。</t>
  </si>
  <si>
    <t>2025.03.29</t>
  </si>
  <si>
    <t>《总体》中增加W\Tcycle的描述。</t>
  </si>
  <si>
    <t>2025.03.31</t>
  </si>
  <si>
    <t>《总体》中修改寄存器0xFBA寄存器值为0x5。</t>
  </si>
  <si>
    <t>2025.04.21</t>
  </si>
  <si>
    <t>《总体》sheet名称修改为《芯片寄存器配置流程》；
《配置流程》sheet名称修改为《芯片配置流程图示》。</t>
  </si>
  <si>
    <t>u</t>
  </si>
  <si>
    <t>《芯片配置流程图示》中增加TX_TRIG时序要求。</t>
  </si>
  <si>
    <t>2025.05.17</t>
  </si>
  <si>
    <t>《芯片寄存器配置流程》中增加0x400寄存器。</t>
  </si>
  <si>
    <t>《DEMOD》相关配置中对于cram映射增加说明。</t>
  </si>
  <si>
    <t>2025.07.10</t>
  </si>
  <si>
    <t>《LVDS时序（未开抽取）》图片上增加GBL之后FCLK频率、相位不连续的图示。</t>
  </si>
  <si>
    <t>2025.08.01</t>
  </si>
  <si>
    <t>修改《芯片寄存器配置流程》Sheet中0x613\0x614寄存器值，配置修改为0.825V Trim。</t>
  </si>
  <si>
    <t>2025.08.06</t>
  </si>
  <si>
    <t>第2次正式版本发布。
修改PDN_TIME Sheet，增加ADC_CLK小于20M的寄存器配置。同时修改pdn_fast时间恢复描述。</t>
  </si>
  <si>
    <t>2025.08.22</t>
  </si>
  <si>
    <t>03</t>
  </si>
  <si>
    <t>修改《DMOD相关配置》Sheet中NCO输出频率公式，第16行</t>
  </si>
  <si>
    <t>2025.09.16</t>
  </si>
  <si>
    <t>修改《芯片寄存器配置流程》中第77行，删除芯片配置完成后等待2ms的步骤</t>
  </si>
  <si>
    <t>修改《Test pattern》中第5行，dc为16bit补码输入。第4行，对应正弦波幅值为±2^k。</t>
  </si>
  <si>
    <t>2025.12.04</t>
  </si>
  <si>
    <t>第3次正式版本发布。
修改《芯片寄存器配置流程》中第36行，0X730寄存器描述。同时修改寄存器0x73c描述
修改《芯片配置流程图示》图，与手册一致，RST为一个脉冲</t>
  </si>
  <si>
    <t>TX_TRIG时序要求</t>
  </si>
  <si>
    <t>阶段</t>
  </si>
  <si>
    <t>配置概述</t>
  </si>
  <si>
    <t>备注</t>
  </si>
  <si>
    <t>VCA_POR</t>
  </si>
  <si>
    <t>VCA die POR配置</t>
  </si>
  <si>
    <t>必须</t>
  </si>
  <si>
    <t>DTGC_CFG_REG</t>
  </si>
  <si>
    <t>DTGC相关配置</t>
  </si>
  <si>
    <t>可选</t>
  </si>
  <si>
    <t>PARAM_IO</t>
  </si>
  <si>
    <t>配置ADC die管脚模式、参数</t>
  </si>
  <si>
    <t>PARAM_ADC</t>
  </si>
  <si>
    <t>配置数据位宽和格式、选择输出接口类型</t>
  </si>
  <si>
    <t>PARAM_DSP</t>
  </si>
  <si>
    <t>配置HPF、DEMOD相关功能</t>
  </si>
  <si>
    <t>PARAM_LVDS</t>
  </si>
  <si>
    <t>配置LVDS参考时钟频率、FCLK等功能</t>
  </si>
  <si>
    <t>JESD下忽略
LVDS下必须</t>
  </si>
  <si>
    <t>PARAM_TIME</t>
  </si>
  <si>
    <t>配置芯片低功耗唤醒时间</t>
  </si>
  <si>
    <t>PARAM_SYNC</t>
  </si>
  <si>
    <t>Sync Word使能、码字配置</t>
  </si>
  <si>
    <t>PARAM_DEMOD_REG</t>
  </si>
  <si>
    <t>寄存器控制模式下DEMOD参数</t>
  </si>
  <si>
    <t>204B_PWR</t>
  </si>
  <si>
    <t>配置JESD204B解除隔离、退出低功耗</t>
  </si>
  <si>
    <t>JESD下必须
LVDS下忽略</t>
  </si>
  <si>
    <t>CRG_PROC</t>
  </si>
  <si>
    <t>配置解除数字部分的复位</t>
  </si>
  <si>
    <t>EFUSE_RD</t>
  </si>
  <si>
    <t>配置触发EFUSE加载</t>
  </si>
  <si>
    <t>PARAM_204B</t>
  </si>
  <si>
    <t>JESD204B配置参数</t>
  </si>
  <si>
    <t>PARAM_DEMOD_RAM</t>
  </si>
  <si>
    <t>Profile控制模式下 DEMOD参数，包含PRAM和CRAM</t>
  </si>
  <si>
    <t>PDN_START</t>
  </si>
  <si>
    <t>触发休眠唤醒使能</t>
  </si>
  <si>
    <t>ADC_CALI</t>
  </si>
  <si>
    <t>触发ADC自校准</t>
  </si>
  <si>
    <t>TRIG_PROC</t>
  </si>
  <si>
    <t>解除TRIG屏蔽</t>
  </si>
  <si>
    <t>INTF_RST</t>
  </si>
  <si>
    <t>解除接口软复位</t>
  </si>
  <si>
    <t>CBB_204B</t>
  </si>
  <si>
    <t>204B通道配置</t>
  </si>
  <si>
    <t>JESD下必须</t>
  </si>
  <si>
    <t>INTF_EN</t>
  </si>
  <si>
    <t>接口使能</t>
  </si>
  <si>
    <t>PDN_PIN</t>
  </si>
  <si>
    <t>释放PDN控制权限给引脚</t>
  </si>
  <si>
    <t>配置内容</t>
  </si>
  <si>
    <t>寄存器地址</t>
  </si>
  <si>
    <t>寄存器建议配置值（LVDS）</t>
  </si>
  <si>
    <t>寄存器建议配置值（JESD204B）</t>
  </si>
  <si>
    <t>寄存器默认值</t>
  </si>
  <si>
    <t>操作</t>
  </si>
  <si>
    <t>注释</t>
  </si>
  <si>
    <r>
      <rPr>
        <b/>
        <sz val="12"/>
        <color rgb="FF000000"/>
        <rFont val="微软雅黑"/>
        <charset val="134"/>
      </rPr>
      <t>配置示例：80M、12bit、MSB输出、补码输出、</t>
    </r>
    <r>
      <rPr>
        <b/>
        <sz val="12"/>
        <color rgb="FFFF0000"/>
        <rFont val="微软雅黑"/>
        <charset val="134"/>
      </rPr>
      <t>LVDS接口</t>
    </r>
    <r>
      <rPr>
        <b/>
        <sz val="12"/>
        <color rgb="FF000000"/>
        <rFont val="微软雅黑"/>
        <charset val="134"/>
      </rPr>
      <t>输出。DSP部分全部关闭。LPF为10M、PGA增益为24dB、LNA增益为18dB、DTGC固定增益为-36dB，差分ADC_CLK输入</t>
    </r>
  </si>
  <si>
    <t>SPI Pre Seq</t>
  </si>
  <si>
    <t>芯片寄存器静态配置，配置该步骤时，保证PDN_GBL和PDN_FAST引脚处于低电平状态。
芯片在此状态下处于PDN_GBL状态。</t>
  </si>
  <si>
    <t>寄存器配置值</t>
  </si>
  <si>
    <t>VCA</t>
  </si>
  <si>
    <t>PDWN_PARTIAL</t>
  </si>
  <si>
    <t>0xFB3</t>
  </si>
  <si>
    <t>0x01E0</t>
  </si>
  <si>
    <t>0x01FF</t>
  </si>
  <si>
    <t>写</t>
  </si>
  <si>
    <t>VCA模块固定配置</t>
  </si>
  <si>
    <t>CFG_EFSUE_REG_4</t>
  </si>
  <si>
    <t>0xFB8</t>
  </si>
  <si>
    <t>0x1B14</t>
  </si>
  <si>
    <t>0x0000</t>
  </si>
  <si>
    <t>CFG_EFSUE_REG_5</t>
  </si>
  <si>
    <t>0xFB9</t>
  </si>
  <si>
    <t>0x1A09</t>
  </si>
  <si>
    <t>CFG_EFSUE_REG_6</t>
  </si>
  <si>
    <t>0xFBA</t>
  </si>
  <si>
    <t>0x0005</t>
  </si>
  <si>
    <t>CFG_VCA_General</t>
  </si>
  <si>
    <t>0xFAC</t>
  </si>
  <si>
    <r>
      <rPr>
        <sz val="11"/>
        <rFont val="微软雅黑"/>
        <charset val="134"/>
      </rPr>
      <t>0x0</t>
    </r>
    <r>
      <rPr>
        <sz val="11"/>
        <color rgb="FFFF0000"/>
        <rFont val="微软雅黑"/>
        <charset val="134"/>
      </rPr>
      <t>XXX</t>
    </r>
  </si>
  <si>
    <t>0x0105</t>
  </si>
  <si>
    <t xml:space="preserve">&lt;15：12&gt;: reserved。
&lt;11:7&gt;:N 端输入电容在 10nF 下，LNA 模块内HPF 带宽控制挡位
0x00：150kHz；
0x01：190kHz；
0x02：220kHz；
0x03：250kHz；
0x04：270kHz；
0x05：300kHz；
0x06：330kHz；
0x07：350kHz；
其他：No definition。
&lt;6:4&gt;:LPF 带宽控制挡位
000：10MHz；
001：15MHz；
010：20MHz；
011：25MHz；
1xx: No definition。
&lt;3:2&gt;:PGA 模块增益控制挡位
00：27dB；
01：24dB；
10：21dB；
11：No definition。
&lt;1:0&gt;:LNA 增益控制挡位
00：21dB；
01：18dB；
10：15dB；
11：No definition。
</t>
  </si>
  <si>
    <r>
      <rPr>
        <sz val="11"/>
        <rFont val="微软雅黑"/>
        <charset val="134"/>
      </rPr>
      <t>0x0</t>
    </r>
    <r>
      <rPr>
        <sz val="11"/>
        <color theme="1"/>
        <rFont val="微软雅黑"/>
        <charset val="134"/>
      </rPr>
      <t>105</t>
    </r>
  </si>
  <si>
    <t>CFG_TGC_POWER_MODE</t>
  </si>
  <si>
    <t>0xFAD</t>
  </si>
  <si>
    <r>
      <rPr>
        <sz val="11"/>
        <rFont val="微软雅黑"/>
        <charset val="134"/>
      </rPr>
      <t>0x000</t>
    </r>
    <r>
      <rPr>
        <sz val="11"/>
        <color rgb="FFFF0000"/>
        <rFont val="微软雅黑"/>
        <charset val="134"/>
      </rPr>
      <t>X</t>
    </r>
  </si>
  <si>
    <t>&lt;15：1&gt;: reserved。
&lt;0&gt;: TGC 模式控制。
0：Low Noise mode；
1：Low Power mode。
仅 TGC 模式有效，CW 模式下需设置为 0。</t>
  </si>
  <si>
    <r>
      <rPr>
        <sz val="11"/>
        <rFont val="微软雅黑"/>
        <charset val="134"/>
      </rPr>
      <t>0</t>
    </r>
    <r>
      <rPr>
        <sz val="11"/>
        <color theme="1"/>
        <rFont val="微软雅黑"/>
        <charset val="134"/>
      </rPr>
      <t>x0000</t>
    </r>
  </si>
  <si>
    <t>MANUAL_CFG</t>
  </si>
  <si>
    <t>0xF94</t>
  </si>
  <si>
    <r>
      <rPr>
        <sz val="11"/>
        <color rgb="FF000000"/>
        <rFont val="微软雅黑"/>
        <charset val="134"/>
      </rPr>
      <t>&lt;15&gt;: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&lt;14&gt;: DTGC测试模式开关。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&lt;13：11&gt;: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&lt;10&gt;: 测试模式下DTGC启动信号，数字内部过异步取上升沿。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&lt;9&gt;: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&lt;8:0&gt;:DTGC 固定增益模式下的增益值(动态配置),默认-36dB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Gain = -36dB + (code*0.125dB)</t>
    </r>
  </si>
  <si>
    <t>MODE_SEL</t>
  </si>
  <si>
    <t>0xF96</t>
  </si>
  <si>
    <r>
      <rPr>
        <sz val="11"/>
        <rFont val="微软雅黑"/>
        <charset val="134"/>
      </rPr>
      <t>0x</t>
    </r>
    <r>
      <rPr>
        <sz val="11"/>
        <color rgb="FFFF0000"/>
        <rFont val="微软雅黑"/>
        <charset val="134"/>
      </rPr>
      <t>XXXX</t>
    </r>
  </si>
  <si>
    <r>
      <rPr>
        <sz val="11"/>
        <color rgb="FF000000"/>
        <rFont val="微软雅黑"/>
        <charset val="134"/>
      </rPr>
      <t>&lt;15:14&gt;:DTGC 模式选择(动态配置)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00：外部非均匀模式；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01：均匀斜坡模式；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10：固定增益模式；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11：内部非均匀模式。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&lt;13:12&gt;:寄存器选择 Dtgc Profile(动态配置)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00：Profile0；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01：Profile1；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10：Profile2；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11：Profile3。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&lt;11&gt;:DTGC Profile索引方式选择：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 0：选择外部PIN脚{TGC_PROF2,TGC_PROF1}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 1：选择寄存器cfg_dtgc_profile_reg_sel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&lt;10：5&gt;: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&lt;4:1&gt;：内部非均匀下RAMP阶段增益调整周期缩放因子（动态配置）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&lt;0&gt;: reserved。</t>
    </r>
  </si>
  <si>
    <r>
      <rPr>
        <sz val="11"/>
        <rFont val="微软雅黑"/>
        <charset val="134"/>
      </rPr>
      <t>0</t>
    </r>
    <r>
      <rPr>
        <sz val="11"/>
        <color theme="1"/>
        <rFont val="微软雅黑"/>
        <charset val="134"/>
      </rPr>
      <t>x8000</t>
    </r>
  </si>
  <si>
    <t>PROF_UPDATE_TRIG</t>
  </si>
  <si>
    <t>0xF98</t>
  </si>
  <si>
    <r>
      <rPr>
        <sz val="11"/>
        <color rgb="FF000000"/>
        <rFont val="微软雅黑"/>
        <charset val="134"/>
      </rPr>
      <t xml:space="preserve">动态生效trigger，先写0
</t>
    </r>
    <r>
      <rPr>
        <sz val="11"/>
        <color rgb="FFFF0000"/>
        <rFont val="微软雅黑"/>
        <charset val="134"/>
      </rPr>
      <t>备注：修改寄存器：MANUAL_CFG（0xF94）、MODE_SEL（0xF96）、NEXT_CYCLE_WAIT_TIME（0xF97）三个寄存器是需要配置动态生效trigger。</t>
    </r>
  </si>
  <si>
    <t>0x0001</t>
  </si>
  <si>
    <r>
      <rPr>
        <sz val="11"/>
        <color rgb="FF000000"/>
        <rFont val="微软雅黑"/>
        <charset val="134"/>
      </rPr>
      <t xml:space="preserve">动态生效trigger，再写1
</t>
    </r>
    <r>
      <rPr>
        <sz val="11"/>
        <color rgb="FFFF0000"/>
        <rFont val="微软雅黑"/>
        <charset val="134"/>
      </rPr>
      <t>备注：修改寄存器：MANUAL_CFG（0xF94）、MODE_SEL（0xF96）、NEXT_CYCLE_WAIT_TIME（0xF97）三个寄存器是需要配置动态生效trigger。</t>
    </r>
  </si>
  <si>
    <r>
      <rPr>
        <sz val="11"/>
        <rFont val="微软雅黑"/>
        <charset val="134"/>
      </rPr>
      <t>0</t>
    </r>
    <r>
      <rPr>
        <sz val="11"/>
        <color theme="1"/>
        <rFont val="微软雅黑"/>
        <charset val="134"/>
      </rPr>
      <t>x0001</t>
    </r>
  </si>
  <si>
    <t>使用DTGC</t>
  </si>
  <si>
    <t>若要配置DTGC功能，参考Sheet《DTGC_CFG_REG》</t>
  </si>
  <si>
    <t>/</t>
  </si>
  <si>
    <t>CLK_INPUT_BUF_CTRL</t>
  </si>
  <si>
    <t>0x60D</t>
  </si>
  <si>
    <r>
      <rPr>
        <sz val="11"/>
        <color rgb="FF000000"/>
        <rFont val="微软雅黑"/>
        <charset val="134"/>
      </rPr>
      <t>0x0</t>
    </r>
    <r>
      <rPr>
        <sz val="11"/>
        <color rgb="FFFF0000"/>
        <rFont val="微软雅黑"/>
        <charset val="134"/>
      </rPr>
      <t>XX</t>
    </r>
    <r>
      <rPr>
        <sz val="11"/>
        <color rgb="FF000000"/>
        <rFont val="微软雅黑"/>
        <charset val="134"/>
      </rPr>
      <t>0</t>
    </r>
  </si>
  <si>
    <t>0x0100</t>
  </si>
  <si>
    <t>输入时钟模式选择：
差分时钟：0x0100
单端时钟：0x0060</t>
  </si>
  <si>
    <t>CFG_SYSREF_IO_CTRL</t>
  </si>
  <si>
    <t>0x120</t>
  </si>
  <si>
    <t>0x4101</t>
  </si>
  <si>
    <t>配置管脚参数，SYSREF引脚</t>
  </si>
  <si>
    <t>CFG_SYNC_IO_CTRL</t>
  </si>
  <si>
    <t>0x121</t>
  </si>
  <si>
    <t>配置管脚参数，SYNC引脚</t>
  </si>
  <si>
    <t>CFG_DATA_MODE</t>
  </si>
  <si>
    <t>0x104</t>
  </si>
  <si>
    <r>
      <rPr>
        <sz val="11"/>
        <color rgb="FF000000"/>
        <rFont val="微软雅黑"/>
        <charset val="134"/>
      </rPr>
      <t>0x00</t>
    </r>
    <r>
      <rPr>
        <sz val="11"/>
        <color rgb="FFFF0000"/>
        <rFont val="微软雅黑"/>
        <charset val="134"/>
      </rPr>
      <t>XX</t>
    </r>
  </si>
  <si>
    <r>
      <rPr>
        <sz val="11"/>
        <color rgb="FF417FF9"/>
        <rFont val="微软雅黑"/>
        <charset val="134"/>
      </rPr>
      <t>默认配置：数据输出为16bit补码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&lt;15：6&gt;: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&lt;5:4&gt;: 数据格式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00：有符号数补码；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01：有符号数原码；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10：无符号数(对应补码高位取反)；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11：No definition。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&lt;3：2&gt;: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&lt;1:0&gt;: 数据位宽模式选择。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00：16bit；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01：14bit；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10：12bit；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11：10bit。</t>
    </r>
  </si>
  <si>
    <t>0x0002</t>
  </si>
  <si>
    <t>CFG_CTRL_WRAP_SPARE0</t>
  </si>
  <si>
    <t>0x1F0</t>
  </si>
  <si>
    <r>
      <rPr>
        <sz val="11"/>
        <color rgb="FF417FF9"/>
        <rFont val="微软雅黑"/>
        <charset val="134"/>
      </rPr>
      <t>默认配置：无压缩场景，数据进行round与对称饱和处理</t>
    </r>
    <r>
      <rPr>
        <sz val="11"/>
        <color rgb="FF417FF9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&lt;15：5&gt;: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&lt;4&gt;: cfg_data_floor 截位操作处理。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0：bit 截位时使用 round 操作；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1：bit 截位时使用 floor 操作(建议打开 test pattern 模块时使用该模式)。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&lt;3：2&gt;: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&lt;1:0&gt;: cfg_data_compr， 数据压缩控制(需要开启抽取后才可以使用)。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00：不开启压缩；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01：开启 2 倍压缩；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10：开启 4 倍压缩；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11：开启 8 倍压缩。</t>
    </r>
  </si>
  <si>
    <t>CFG_INTF_EN</t>
  </si>
  <si>
    <t>0x10B</t>
  </si>
  <si>
    <t>0x0010</t>
  </si>
  <si>
    <r>
      <rPr>
        <sz val="11"/>
        <color rgb="FF000000"/>
        <rFont val="微软雅黑"/>
        <charset val="134"/>
      </rPr>
      <t>打开接口使能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LVDS模块时能：0x0001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JESD204B模块使能：0x0010</t>
    </r>
  </si>
  <si>
    <t>CFG_PDN_MODE</t>
  </si>
  <si>
    <t>0x12E</t>
  </si>
  <si>
    <t>0x5301</t>
  </si>
  <si>
    <t>0x4301</t>
  </si>
  <si>
    <t>LVDS模块配置，LVDS接口模式下需要配置0x5301</t>
  </si>
  <si>
    <t>ADC_MODE0</t>
  </si>
  <si>
    <t>0x620</t>
  </si>
  <si>
    <r>
      <rPr>
        <sz val="11"/>
        <color rgb="FF000000"/>
        <rFont val="微软雅黑"/>
        <charset val="134"/>
      </rPr>
      <t>0x08</t>
    </r>
    <r>
      <rPr>
        <sz val="11"/>
        <color rgb="FFFF0000"/>
        <rFont val="微软雅黑"/>
        <charset val="134"/>
      </rPr>
      <t>X</t>
    </r>
    <r>
      <rPr>
        <sz val="11"/>
        <color rgb="FF000000"/>
        <rFont val="微软雅黑"/>
        <charset val="134"/>
      </rPr>
      <t>2</t>
    </r>
  </si>
  <si>
    <t>0x0802</t>
  </si>
  <si>
    <r>
      <rPr>
        <sz val="11"/>
        <color rgb="FF000000"/>
        <rFont val="微软雅黑"/>
        <charset val="134"/>
      </rPr>
      <t>32通道模式奇偶通道ADC采样相位选择：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奇偶同相采样（奇偶同步采样）：0x0802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奇偶交错相位采样（奇偶采样沿相差一个ADC_CLK）：0x0842</t>
    </r>
  </si>
  <si>
    <t>ADC_UP_SAR1_CTRL1</t>
  </si>
  <si>
    <t>0x631</t>
  </si>
  <si>
    <t>0xC007</t>
  </si>
  <si>
    <r>
      <rPr>
        <sz val="11"/>
        <color rgb="FF000000"/>
        <rFont val="微软雅黑"/>
        <charset val="134"/>
      </rPr>
      <t>0</t>
    </r>
    <r>
      <rPr>
        <sz val="11"/>
        <color rgb="FF000000"/>
        <rFont val="微软雅黑"/>
        <charset val="134"/>
      </rPr>
      <t>xA006</t>
    </r>
  </si>
  <si>
    <t>模拟寄存器调优</t>
  </si>
  <si>
    <t>ADC_UP_SAR1_CTRL2</t>
  </si>
  <si>
    <t>0x632</t>
  </si>
  <si>
    <t>0xC038</t>
  </si>
  <si>
    <r>
      <rPr>
        <sz val="11"/>
        <color rgb="FF000000"/>
        <rFont val="微软雅黑"/>
        <charset val="134"/>
      </rPr>
      <t>0</t>
    </r>
    <r>
      <rPr>
        <sz val="11"/>
        <color rgb="FF000000"/>
        <rFont val="微软雅黑"/>
        <charset val="134"/>
      </rPr>
      <t>xA080</t>
    </r>
  </si>
  <si>
    <t>ADC_DN_SAR1_CTRL1</t>
  </si>
  <si>
    <t>0x639</t>
  </si>
  <si>
    <t>ADC_DN_SAR1_CTRL2</t>
  </si>
  <si>
    <t>0x63A</t>
  </si>
  <si>
    <t>CFG_CMP_OS_1</t>
  </si>
  <si>
    <t>0x211</t>
  </si>
  <si>
    <t>CFG_CMP_OS_4</t>
  </si>
  <si>
    <t>0x214</t>
  </si>
  <si>
    <t>0x0406</t>
  </si>
  <si>
    <t>0x0056</t>
  </si>
  <si>
    <t>CFG_CMP_OS_6</t>
  </si>
  <si>
    <t>0x216</t>
  </si>
  <si>
    <t>0x00A0</t>
  </si>
  <si>
    <t>0x0060</t>
  </si>
  <si>
    <t>AUX_VCM_UP_REG</t>
  </si>
  <si>
    <t>0x613</t>
  </si>
  <si>
    <t>0x7372</t>
  </si>
  <si>
    <t>0x736E</t>
  </si>
  <si>
    <t>0x737E</t>
  </si>
  <si>
    <t>AUX_VCM_DN_REG</t>
  </si>
  <si>
    <t>0x614</t>
  </si>
  <si>
    <t>0x0372</t>
  </si>
  <si>
    <t>0x036E</t>
  </si>
  <si>
    <t>0x037E</t>
  </si>
  <si>
    <t>CFG_ADP_EN</t>
  </si>
  <si>
    <t>0x109</t>
  </si>
  <si>
    <r>
      <rPr>
        <sz val="11"/>
        <color rgb="FF000000"/>
        <rFont val="微软雅黑"/>
        <charset val="134"/>
      </rPr>
      <t>0x000</t>
    </r>
    <r>
      <rPr>
        <sz val="11"/>
        <color rgb="FFFF0000"/>
        <rFont val="微软雅黑"/>
        <charset val="134"/>
      </rPr>
      <t>X</t>
    </r>
  </si>
  <si>
    <r>
      <rPr>
        <sz val="11"/>
        <color rgb="FF000000"/>
        <rFont val="微软雅黑"/>
        <charset val="134"/>
      </rPr>
      <t>&lt;15：1&gt;: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&lt;0&gt;：ADP HPF模块使能</t>
    </r>
  </si>
  <si>
    <t>CFG_ADP_START</t>
  </si>
  <si>
    <t>0x400</t>
  </si>
  <si>
    <t>ADP模块固定配置</t>
  </si>
  <si>
    <t>CFG_ADP_HPF_CTRL</t>
  </si>
  <si>
    <t>0x403</t>
  </si>
  <si>
    <t>0x000A</t>
  </si>
  <si>
    <r>
      <rPr>
        <sz val="11"/>
        <color rgb="FF000000"/>
        <rFont val="微软雅黑"/>
        <charset val="134"/>
      </rPr>
      <t>&lt;15：5&gt;: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&lt;4&gt;：ADP HPF，随TX_TRIG clear使能。TX_TRIG会重新开启HPF，HPF内部原有数据会清零，需要重新开始计算。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&lt;3:0&gt;：ADP HPF滤波挡位配置，传函：H(z)=((1-2^(-K))*(1-z^(-1)))/(1-(1-2^(-K))*z^(-1))，参数K支持2~10，配置值小于2时K=2，配置值K大于10时K=10</t>
    </r>
  </si>
  <si>
    <t>CFG_DEMOD_EN</t>
  </si>
  <si>
    <t>0x10A</t>
  </si>
  <si>
    <r>
      <rPr>
        <sz val="11"/>
        <color rgb="FF000000"/>
        <rFont val="微软雅黑"/>
        <charset val="134"/>
      </rPr>
      <t>&lt;15：5&gt;: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&lt;4&gt;：DEMOD模块使能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&lt;3：1&gt;: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&lt;0&gt;：DDC模块使能</t>
    </r>
  </si>
  <si>
    <t>使用LVDS接口，则PARAM_LVDS</t>
  </si>
  <si>
    <t>CFG_LVDS_PHY_REF_FREQ</t>
  </si>
  <si>
    <t>0x730</t>
  </si>
  <si>
    <t>0x000X</t>
  </si>
  <si>
    <t>0x0003</t>
  </si>
  <si>
    <t>LVDS PHY参考钟模式选择寄存器。
LVDS_1X：0x0003;
LVDS_2X：0x0002。</t>
  </si>
  <si>
    <t>0x701</t>
  </si>
  <si>
    <t>CFG_LVDS_MODE</t>
  </si>
  <si>
    <t>默认配置：LVDS接口设置是MSB、16Lane模式
&lt;15：5&gt;: reserved。
&lt;4&gt;：LVDS 串行码流的顺序。
0：LSB 先发；
1：MSB 先发，PRBS 序列时需要配置为该模式。
&lt;3：1&gt;: reserved。
&lt;0&gt;：LVDS Lane场景配置
  0：16 Lane，对应Lane1~16
  1：8 Lane，对应Lane1~4、9~12</t>
  </si>
  <si>
    <t>CFG_LVDS_FCLK_RULE</t>
  </si>
  <si>
    <t>0x705</t>
  </si>
  <si>
    <r>
      <rPr>
        <sz val="11"/>
        <color rgb="FF000000"/>
        <rFont val="微软雅黑"/>
        <charset val="134"/>
      </rPr>
      <t>0x</t>
    </r>
    <r>
      <rPr>
        <sz val="11"/>
        <color rgb="FFFF0000"/>
        <rFont val="微软雅黑"/>
        <charset val="134"/>
      </rPr>
      <t>XXXX</t>
    </r>
  </si>
  <si>
    <t>0x00FF</t>
  </si>
  <si>
    <r>
      <rPr>
        <sz val="11"/>
        <color rgb="FF000000"/>
        <rFont val="微软雅黑"/>
        <charset val="134"/>
      </rPr>
      <t>LVDS FCLK输出格式选择控制字，需要与cfg_data_width（0x104寄存器[1:0]，数据位宽模式选择）联动配置，不可配置为其他值。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LVDS输出位宽16bit（cfg_data_width=00）：0x00FF；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LVDS输出位宽14bit（cfg_data_width=01）：0x007F；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LVDS输出位宽12bit（cfg_data_width=10）：0x003F；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LVDS输出位宽10bit（cfg_data_width=11）：0x001F。</t>
    </r>
  </si>
  <si>
    <t>0x003F</t>
  </si>
  <si>
    <t>CFG_LVDS_SER_DLY_8</t>
  </si>
  <si>
    <t>0x73C</t>
  </si>
  <si>
    <t>0x0403</t>
  </si>
  <si>
    <t>配置DCLK和FCLK Skew。</t>
  </si>
  <si>
    <t>CFG_LVDS_PHY_SETTING_FIX</t>
  </si>
  <si>
    <t>0x731</t>
  </si>
  <si>
    <r>
      <rPr>
        <sz val="11"/>
        <color rgb="FF000000"/>
        <rFont val="微软雅黑"/>
        <charset val="134"/>
      </rPr>
      <t>&lt;15：6&gt;: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&lt;5&gt;:LVDS数据Lane掉电控制方式选择。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0：手动控制数据Lane的掉电；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1：芯片逻辑控制数据Lane的掉电。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&lt;4:0&gt;:LVDS phy配置控制字，需要与cfg_data_width（0x104寄存器bit[1:0]，数据位宽模式选择）联动配置，不可配置为其他值。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LVDS输出位宽16bit（cfg_data_width=00）：0x1F；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LVDS输出位宽14bit（cfg_data_width=01）：0x1F；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LVDS输出位宽12bit（cfg_data_width=10）：0x1F；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LVDS输出位宽10bit（cfg_data_width=11）：0x17。</t>
    </r>
  </si>
  <si>
    <t>CFG_LVDS_SER_CTRL_52</t>
  </si>
  <si>
    <t>0x752</t>
  </si>
  <si>
    <r>
      <rPr>
        <sz val="11"/>
        <color rgb="FF000000"/>
        <rFont val="微软雅黑"/>
        <charset val="134"/>
      </rPr>
      <t>0x0</t>
    </r>
    <r>
      <rPr>
        <sz val="11"/>
        <color rgb="FFFF0000"/>
        <rFont val="微软雅黑"/>
        <charset val="134"/>
      </rPr>
      <t>X</t>
    </r>
    <r>
      <rPr>
        <sz val="11"/>
        <color rgb="FF000000"/>
        <rFont val="微软雅黑"/>
        <charset val="134"/>
      </rPr>
      <t>00</t>
    </r>
  </si>
  <si>
    <r>
      <rPr>
        <sz val="11"/>
        <color rgb="FF000000"/>
        <rFont val="微软雅黑"/>
        <charset val="134"/>
      </rPr>
      <t>&lt;15：13&gt;: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&lt;12：8&gt;: LVDS pll icp电流配置控制字，需要与cfg_data_width（0x104寄存器bit[1:0]，数据位宽模式选择）联动配置，不可配置为其他值。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LVDS输出位宽16bit（cfg_data_width=00）：0x00；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LVDS输出位宽14bit（cfg_data_width=01）：0x00；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LVDS输出位宽12bit（cfg_data_width=10）：0x00；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LVDS输出位宽10bit（cfg_data_width=11）：0x03。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&lt;7：0&gt;: reserved。</t>
    </r>
  </si>
  <si>
    <t>CFG_LVDS_SER_CTRL_53</t>
  </si>
  <si>
    <t>0x753</t>
  </si>
  <si>
    <r>
      <rPr>
        <sz val="11"/>
        <color rgb="FF000000"/>
        <rFont val="微软雅黑"/>
        <charset val="134"/>
      </rPr>
      <t>&lt;15：2&gt;: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&lt;1：0&gt;: LVDS DCLK输出反向配置：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00：每个帧的第一个 DCLK 为下降沿；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11：每个帧的第一个 DCLK 为上升沿；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其他：无效。</t>
    </r>
  </si>
  <si>
    <t>PDN_TIME
根据ADC_CLK修改</t>
  </si>
  <si>
    <t>CFG_EFUSE_TIME2</t>
  </si>
  <si>
    <t>0x159</t>
  </si>
  <si>
    <t>0x0801</t>
  </si>
  <si>
    <t>0x0501</t>
  </si>
  <si>
    <t>固定值</t>
  </si>
  <si>
    <t>CFG_PDN_TIME_OFF1</t>
  </si>
  <si>
    <t>0x132</t>
  </si>
  <si>
    <t>0x171F</t>
  </si>
  <si>
    <t>0x0E0E</t>
  </si>
  <si>
    <r>
      <rPr>
        <sz val="11"/>
        <color rgb="FF000000"/>
        <rFont val="微软雅黑"/>
        <charset val="134"/>
      </rPr>
      <t xml:space="preserve">根据数字工作时钟频率，按要求配置时间参数（默认值匹配80MHz）
</t>
    </r>
    <r>
      <rPr>
        <b/>
        <sz val="11"/>
        <color rgb="FF0000FF"/>
        <rFont val="微软雅黑"/>
        <charset val="134"/>
      </rPr>
      <t>具体时间参考Sheet《PDN_TIME》
注：芯片快速下电（PDN_FAST）恢复时间跟整芯片时钟ADC_CLK的频率相关，在ADC_CLK≥20MHz的情况下，芯片快速下电恢复时间小于2us；当20MHz&gt;ADC_CLK&gt;10MHz，芯片快速下电恢复时间小于4us（ADC_CLK时钟频率越小，芯片快速下电恢复时间越长）。</t>
    </r>
  </si>
  <si>
    <t>CFG_PDN_TIME_STEP</t>
  </si>
  <si>
    <t>0x12F</t>
  </si>
  <si>
    <t>CFG_PDN_TIME_AFE_ON</t>
  </si>
  <si>
    <t>0x134</t>
  </si>
  <si>
    <t>0x0084</t>
  </si>
  <si>
    <t>CFG_PDN_TIME_ADC_FAST</t>
  </si>
  <si>
    <t>0x135</t>
  </si>
  <si>
    <t>0x005C</t>
  </si>
  <si>
    <t>CFG_PDN_TIME_ADC_GBL</t>
  </si>
  <si>
    <t>0x136</t>
  </si>
  <si>
    <t>0x9C40</t>
  </si>
  <si>
    <t>CFG_PDN_TIME_LVDS_FAST</t>
  </si>
  <si>
    <t>0x137</t>
  </si>
  <si>
    <t>CFG_PDN_TIME_LVDS_GBL</t>
  </si>
  <si>
    <t>0x138</t>
  </si>
  <si>
    <t>0xBB80</t>
  </si>
  <si>
    <t>CFG_PDN_TIME_LVDS_PLL</t>
  </si>
  <si>
    <t>0x139</t>
  </si>
  <si>
    <t>0x064C</t>
  </si>
  <si>
    <t>CFG_PDN_TIME_204B_ON</t>
  </si>
  <si>
    <t>0x13A</t>
  </si>
  <si>
    <t>CFG_PDN_TIME_204B_PLL</t>
  </si>
  <si>
    <t>0x13B</t>
  </si>
  <si>
    <t>0x1F40</t>
  </si>
  <si>
    <t>CFG_SYNC_WORD</t>
  </si>
  <si>
    <t>0x14F</t>
  </si>
  <si>
    <t>0x2772</t>
  </si>
  <si>
    <t>&lt;15：0&gt;：TRIG 同步，同步字配置值（不满16bit时高位有效）</t>
  </si>
  <si>
    <t>使用JESD204B接口，则204B_PWR</t>
  </si>
  <si>
    <t>CFG_PWR_EN_JESD</t>
  </si>
  <si>
    <t>0x128</t>
  </si>
  <si>
    <t>0x0011</t>
  </si>
  <si>
    <t>解除204B低功耗</t>
  </si>
  <si>
    <t>CFG_ISO_EN_JESD</t>
  </si>
  <si>
    <t>0x12A</t>
  </si>
  <si>
    <t>0x1111</t>
  </si>
  <si>
    <t>解除204B ISO en</t>
  </si>
  <si>
    <t>CFG_RSTN_DIG</t>
  </si>
  <si>
    <t>0x113</t>
  </si>
  <si>
    <t>解除DIG复位</t>
  </si>
  <si>
    <t>CFG_EFUSE_TRIG</t>
  </si>
  <si>
    <t>0x15B</t>
  </si>
  <si>
    <t>触发EFUSE回读</t>
  </si>
  <si>
    <t>使用JESD204B，则
PARAM_204B</t>
  </si>
  <si>
    <t>CFG_TX_204B_CLKEN_SUB</t>
  </si>
  <si>
    <t>0x80B</t>
  </si>
  <si>
    <r>
      <rPr>
        <sz val="11"/>
        <color rgb="FF000000"/>
        <rFont val="微软雅黑"/>
        <charset val="134"/>
      </rPr>
      <t>0x001</t>
    </r>
    <r>
      <rPr>
        <sz val="11"/>
        <color rgb="FFFF0000"/>
        <rFont val="微软雅黑"/>
        <charset val="134"/>
      </rPr>
      <t>X</t>
    </r>
  </si>
  <si>
    <t>0x001F</t>
  </si>
  <si>
    <r>
      <rPr>
        <sz val="11"/>
        <color rgb="FF000000"/>
        <rFont val="微软雅黑"/>
        <charset val="134"/>
      </rPr>
      <t>&lt;15：5&gt;: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&lt;4&gt; JESD204B Common clock使能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0：关闭时钟；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1：打开时钟；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&lt;0:3&gt;JESD204B Lane clock使能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0xF：L=8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0xA：L=4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0x8：L=2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其他：No definition</t>
    </r>
  </si>
  <si>
    <t>CFG_TX_204B_MODE</t>
  </si>
  <si>
    <t>0x811</t>
  </si>
  <si>
    <r>
      <rPr>
        <sz val="11"/>
        <color rgb="FF000000"/>
        <rFont val="微软雅黑"/>
        <charset val="134"/>
      </rPr>
      <t>0x0</t>
    </r>
    <r>
      <rPr>
        <sz val="11"/>
        <color rgb="FFFF0000"/>
        <rFont val="微软雅黑"/>
        <charset val="134"/>
      </rPr>
      <t>XXX</t>
    </r>
  </si>
  <si>
    <t>0x0331</t>
  </si>
  <si>
    <r>
      <rPr>
        <sz val="11"/>
        <color rgb="FF000000"/>
        <rFont val="微软雅黑"/>
        <charset val="134"/>
      </rPr>
      <t>&lt;15：10&gt;: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&lt;9:8&gt;JESD204B PHY线速率范围选择，计算公式：Ref*F*10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 0：[0.5Gbps, 2.0Gbps]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 1：[2.0Gbps, 4.0Gbps]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 2：[4.0Gbps, 10.0Gbps]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 3：[10.0Gbps, 12.8Gbps]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&lt;7&gt;: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&lt;6:4&gt;JESD204B场景F值Wrap层配置</t>
    </r>
    <r>
      <rPr>
        <sz val="11"/>
        <color rgb="FFFF0000"/>
        <rFont val="微软雅黑"/>
        <charset val="134"/>
      </rPr>
      <t>(注：F的值必须与CBB中F保持一致）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 1：F=2         2：F=3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 3：F=4         4：F=6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 5：F=8         6：F=12         7：F=16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&lt;3：2&gt;: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&lt;1:0&gt;JESD204B subclass模式：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 0x0：subclass 0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 0x1：subclass 1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 0x2：subclass 2</t>
    </r>
  </si>
  <si>
    <t>CFG_TX_204B_MODE2</t>
  </si>
  <si>
    <t>0x812</t>
  </si>
  <si>
    <t>0x0180</t>
  </si>
  <si>
    <r>
      <rPr>
        <sz val="11"/>
        <color rgb="FF000000"/>
        <rFont val="微软雅黑"/>
        <charset val="134"/>
      </rPr>
      <t>配置SYNC延时</t>
    </r>
    <r>
      <rPr>
        <sz val="11"/>
        <color rgb="FFFF0000"/>
        <rFont val="微软雅黑"/>
        <charset val="134"/>
      </rPr>
      <t>(注：如果遇到建链有问题，可以调整bit4-7的寄存器值)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&lt;15：8&gt;: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&lt;7:4&gt;：SYNC延时调整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 subclass1模式要求：芯片输入SYSREF与SYNC拉高间距N，要求mod(N+code,16)介于7~14之间，单位为数字时钟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&lt;3：2&gt;: reserved。</t>
    </r>
    <r>
      <rPr>
        <sz val="11"/>
        <color rgb="FF000000"/>
        <rFont val="微软雅黑"/>
        <charset val="134"/>
      </rPr>
      <t xml:space="preserve">
</t>
    </r>
    <r>
      <rPr>
        <sz val="11"/>
        <color rgb="FF000000"/>
        <rFont val="微软雅黑"/>
        <charset val="134"/>
      </rPr>
      <t>&lt;1：0&gt;: SYSREF信号延时。</t>
    </r>
  </si>
  <si>
    <t>CFG_PDN_START</t>
  </si>
  <si>
    <t>0x12C</t>
  </si>
  <si>
    <t>启动休眠唤醒</t>
  </si>
  <si>
    <t>等待</t>
  </si>
  <si>
    <t>等待0.002s</t>
  </si>
  <si>
    <t>使用DEMOD，则
PARAM_DEMOD_RAM</t>
  </si>
  <si>
    <t>可在上方等待0.002s时配置DEMOD模块，以节省时间</t>
  </si>
  <si>
    <t>若要配置DEMOD功能，参考Sheet《DEMOD相关配置》</t>
  </si>
  <si>
    <t>SPI Post Seq</t>
  </si>
  <si>
    <t>TX_TRIG_REG</t>
  </si>
  <si>
    <t>0x60A</t>
  </si>
  <si>
    <t>触发TX_TRIG</t>
  </si>
  <si>
    <t>CFG_ADC_CTRL_4</t>
  </si>
  <si>
    <t>0x204</t>
  </si>
  <si>
    <t>启动adc自校准。</t>
  </si>
  <si>
    <t>校准时间为51W*Tcycle，等待51W*Tcycle之后才能发送硬件TRIG。在等待的过程中可以继续往下操作。   
备注：W（万），Tcycle（一个ADC_CLK周期时间）。等待51W*Tcycle即等待51万个ADC_CLK周期时间。</t>
  </si>
  <si>
    <t>校准时间为51W*Tcycle，等待51W*Tcycle之后才能发送硬件TRIG。在等待的过程中可以继续往下操作。</t>
  </si>
  <si>
    <t>CFG_TRIG_MASK</t>
  </si>
  <si>
    <t>0x14A</t>
  </si>
  <si>
    <t>解除TX_TRIG屏蔽，可以接收外部TX_TRIG</t>
  </si>
  <si>
    <t>CFG_RSTN_INTF</t>
  </si>
  <si>
    <t>0x114</t>
  </si>
  <si>
    <r>
      <rPr>
        <sz val="11"/>
        <color rgb="FF417FF9"/>
        <rFont val="微软雅黑"/>
        <charset val="134"/>
      </rPr>
      <t>解除接口软复位</t>
    </r>
    <r>
      <rPr>
        <sz val="11"/>
        <color rgb="FF000000"/>
        <rFont val="微软雅黑"/>
        <charset val="134"/>
      </rPr>
      <t xml:space="preserve">
&lt;15：5&gt;: reserved。
&lt;4&gt;：软复位，JESD204B模块
&lt;3：1&gt;: reserved。
&lt;0&gt;：软复位，LVDS模块</t>
    </r>
  </si>
  <si>
    <t>使用JESD204B，则
CBB_204B</t>
  </si>
  <si>
    <t>参考sheet《JESD204B_CBB》相关配置</t>
  </si>
  <si>
    <t>CFG_LVDS_EN</t>
  </si>
  <si>
    <t>0x700</t>
  </si>
  <si>
    <t>使用LVDS，则配置为0x0001</t>
  </si>
  <si>
    <t>CFG_TX_204B_EN</t>
  </si>
  <si>
    <t>0x810</t>
  </si>
  <si>
    <t>使用JESD204B，则配置为0x0001</t>
  </si>
  <si>
    <t>CFG_PDN_SOFT</t>
  </si>
  <si>
    <t>0x12D</t>
  </si>
  <si>
    <t>0x1010</t>
  </si>
  <si>
    <t>管脚接管PDN_FAST和PDN_GBL
&lt;15：13&gt;: reserved。
&lt;12&gt;：PDN FAST管脚屏蔽使能
&lt;11：9&gt;: reserved。
&lt;8&gt;：PDN FAST低功耗软件控制，1表示进入低功耗
&lt;7：5&gt;: reserved。
&lt;4&gt;：PDN GBL管脚屏蔽使能
&lt;3：1&gt;: reserved。
&lt;0&gt;：PDN GBL低功耗软件控制，1表示进入低功耗</t>
  </si>
  <si>
    <t>内部非均匀模式</t>
  </si>
  <si>
    <t>配置顺序</t>
  </si>
  <si>
    <t>ADDR</t>
  </si>
  <si>
    <t>DATA</t>
  </si>
  <si>
    <t>内部非均匀模式
DTGC_Profile0</t>
  </si>
  <si>
    <t>Step1</t>
  </si>
  <si>
    <t>START_STOP_GAIN_0</t>
  </si>
  <si>
    <t>0xF80</t>
  </si>
  <si>
    <t>&lt;15:8&gt;:DTGC_Start_Gain,gain=(0.25*code)-36dB,code范围为0~144
&lt;7:0&gt;:DTGC_Stop_Gain,gain=(0.25*code)-36dB,code范围为0~144</t>
  </si>
  <si>
    <t>Step2</t>
  </si>
  <si>
    <t>POS_NEG_STEP_0</t>
  </si>
  <si>
    <t>0xF81</t>
  </si>
  <si>
    <t>&lt;15:8&gt;:DTGC_Pos_Step，gain=0.125*（code+1）dB,code范围为0~255
&lt;7:0&gt;:DTGC_Neg_Step，gain=0.125*（code+1）dB,code范围为0~255</t>
  </si>
  <si>
    <t>Step3</t>
  </si>
  <si>
    <t>START_STOP_INDEX_0</t>
  </si>
  <si>
    <t>0xF82</t>
  </si>
  <si>
    <t>&lt;15:8&gt;:DTGC_Start_Index，Memory起始地址索引，code范围为0~159
&lt;7:0&gt;:DTGC_Stop_Index，Memory终止地址索引，code范围为0~159</t>
  </si>
  <si>
    <t>Step4</t>
  </si>
  <si>
    <t>START_GAIN_TIME_0</t>
  </si>
  <si>
    <t>0xF83</t>
  </si>
  <si>
    <t>cfg_dtgc_start_gain_time，
Start_Gain等待时间配置：对于配置值N，等待时间为N个ADC_CLK时钟周期；</t>
  </si>
  <si>
    <t>Step5</t>
  </si>
  <si>
    <t>STOP_GAIN_TIME_0</t>
  </si>
  <si>
    <t>0xF84</t>
  </si>
  <si>
    <t>cfg_dtgc_stop_gain_time，
Stop_Gain等待时间配置：对于配置值N，等待时间为N个ADC_CLK时钟周期；</t>
  </si>
  <si>
    <t>内部非均匀模式
DTGC_Profile1</t>
  </si>
  <si>
    <t>START_STOP_GAIN_1</t>
  </si>
  <si>
    <t>0xF85</t>
  </si>
  <si>
    <t>POS_NEG_STEP_1</t>
  </si>
  <si>
    <t>0xF86</t>
  </si>
  <si>
    <t>START_STOP_INDEX_1</t>
  </si>
  <si>
    <t>0xF87</t>
  </si>
  <si>
    <t>START_GAIN_TIME_1</t>
  </si>
  <si>
    <t>0xF88</t>
  </si>
  <si>
    <t>STOP_GAIN_TIME_1</t>
  </si>
  <si>
    <t>0xF89</t>
  </si>
  <si>
    <t>内部非均匀模式
DTGC_Profile2</t>
  </si>
  <si>
    <t>START_STOP_GAIN_2</t>
  </si>
  <si>
    <t>0xF8A</t>
  </si>
  <si>
    <t>POS_NEG_STEP_2</t>
  </si>
  <si>
    <t>0xF8B</t>
  </si>
  <si>
    <t>START_STOP_INDEX_2</t>
  </si>
  <si>
    <t>0xF8C</t>
  </si>
  <si>
    <t>START_GAIN_TIME_2</t>
  </si>
  <si>
    <t>0xF8D</t>
  </si>
  <si>
    <t>STOP_GAIN_TIME_2</t>
  </si>
  <si>
    <t>0xF8E</t>
  </si>
  <si>
    <t>内部非均匀模式
DTGC_Profile3</t>
  </si>
  <si>
    <t>START_STOP_GAIN_3</t>
  </si>
  <si>
    <t>0xF8F</t>
  </si>
  <si>
    <t>POS_NEG_STEP_3</t>
  </si>
  <si>
    <t>0xF90</t>
  </si>
  <si>
    <t>START_STOP_INDEX_3</t>
  </si>
  <si>
    <t>0xF91</t>
  </si>
  <si>
    <t>START_GAIN_TIME_3</t>
  </si>
  <si>
    <t>0xF92</t>
  </si>
  <si>
    <t>STOP_GAIN_TIME_3</t>
  </si>
  <si>
    <t>0xF93</t>
  </si>
  <si>
    <t>配置内部非均匀模式
RAM步骤</t>
  </si>
  <si>
    <t>CRG_CFG1</t>
  </si>
  <si>
    <t>0xC00</t>
  </si>
  <si>
    <t>关闭送给RAM的ADC时钟使能</t>
  </si>
  <si>
    <t>RAM时钟选择为SPI时钟</t>
  </si>
  <si>
    <t>Profile0_RAM</t>
  </si>
  <si>
    <t>0xD00~0xD9F</t>
  </si>
  <si>
    <t>Profile1~Profile4对应的SRAM，每个Profile对应160个RAM寄存器，对于每个寄存器来说：
[7]：控制增益值是上升还是下降，1为下降，0为上升
[6:0]：上升或者下降的周期数，具体值为（1+WORD[6:0]*（2**SLOPE_FAC[3:0]））
[15]：控制增益值是上升还是下降，1为下降，0为上升
[14:8]：上升或者下降的周期数，具体值为（1+WORD[14:8]*（2**SLOPE_FAC[3:0]））
可以选择配置一组或者多组</t>
  </si>
  <si>
    <t>Profile1_RAM</t>
  </si>
  <si>
    <t>0xDA0~0xE3F</t>
  </si>
  <si>
    <t>Profile2_RAM</t>
  </si>
  <si>
    <t>0xE40~0xEDF</t>
  </si>
  <si>
    <t>Step6</t>
  </si>
  <si>
    <t>Profile3_RAM</t>
  </si>
  <si>
    <t>0xEE0~0xF7F</t>
  </si>
  <si>
    <t>Step7</t>
  </si>
  <si>
    <t>RAM时钟选择为ADC时钟</t>
  </si>
  <si>
    <t>Step8</t>
  </si>
  <si>
    <t>RAM选择的ADC时钟使能</t>
  </si>
  <si>
    <t>Step9</t>
  </si>
  <si>
    <t>动态生效trigger，先写0</t>
  </si>
  <si>
    <t>Step10</t>
  </si>
  <si>
    <t>动态生效trigger，再写1</t>
  </si>
  <si>
    <t>外部非均匀模式</t>
  </si>
  <si>
    <t>外部非均匀模式
DTGC_Profile0</t>
  </si>
  <si>
    <t>外部非均匀模式
DTGC_Profile1</t>
  </si>
  <si>
    <t>外部非均匀模式
DTGC_Profile2</t>
  </si>
  <si>
    <t>外部非均匀模式
DTGC_Profile3</t>
  </si>
  <si>
    <t>均匀斜坡模式</t>
  </si>
  <si>
    <t>均匀斜坡模式
DTGC_Profile0</t>
  </si>
  <si>
    <t>&lt;15:11&gt;:DTGC_Pos_Gain_Step，gain=0.125*（code+1）dB,code范围为0~31
&lt;10:8&gt;:DTGC_Pos_freq_Step，输出增益在上坡阶段的调整步进为2^（7-code）个ADC_CLK时钟周期，code范围为0~7
&lt;7:3&gt;:DTGC_Neg_Gain_Step，gain=0.125*（code+1）dB,code范围为0~31
&lt;2:0&gt;:DTGC_Neg_freq_Step，输出增益在下坡阶段的调整步进为2^（7-code）个ADC_CLK时钟周期，code范围为0~7</t>
  </si>
  <si>
    <t>均匀斜坡模式
DTGC_Profile1</t>
  </si>
  <si>
    <t>均匀斜坡模式
DTGC_Profile2</t>
  </si>
  <si>
    <t>均匀斜坡模式
DTGC_Profile3</t>
  </si>
  <si>
    <t>寄存器控制DEMOD</t>
  </si>
  <si>
    <t>Profile控制DEMOD</t>
  </si>
  <si>
    <t>DEMOD_EN</t>
  </si>
  <si>
    <t>关闭DEMOD和DDC使能</t>
  </si>
  <si>
    <t>PARAM_DEMOD_RAM(CRAM)</t>
  </si>
  <si>
    <t>CFG_DEMOD_RAM_CLK_SEL</t>
  </si>
  <si>
    <t>0x50D</t>
  </si>
  <si>
    <t>配置系数RAM受逻辑控制，打开PRAM/CRAM ADC_CLK时钟使能，配置过程选择ADC_CLK</t>
  </si>
  <si>
    <t>CFG_GBL_PAGE</t>
  </si>
  <si>
    <t>0x0FF</t>
  </si>
  <si>
    <r>
      <rPr>
        <sz val="11"/>
        <rFont val="微软雅黑"/>
        <charset val="134"/>
      </rPr>
      <t xml:space="preserve">配置CRAM分页使能，SPI地址0x100~0x8FF对应CRAM的全部系数
</t>
    </r>
    <r>
      <rPr>
        <sz val="11"/>
        <color rgb="FF0000FF"/>
        <rFont val="微软雅黑"/>
        <charset val="134"/>
      </rPr>
      <t>配置之后，可以通过SPI直接写入 0x100~0x8FF寄存器数值来更新CRAM值，建议通过BURST方式写入</t>
    </r>
  </si>
  <si>
    <t>CRAM_DATA</t>
  </si>
  <si>
    <t>0x100~0x8FF</t>
  </si>
  <si>
    <t>0xXXXX</t>
  </si>
  <si>
    <t>1、芯片CRAM系数值为14bit原码。
2、芯片上电后CRAM中会有随机值，不需要关注。
3、PDN_GBL、PDN_FAST、RESET不会刷新CRAM，芯片上下电会刷新CRAM。
4、该系数必须配置。</t>
  </si>
  <si>
    <t>配置关闭分页使能</t>
  </si>
  <si>
    <t>PARAM_DEMOD_RAM(PRAM)
[可选]</t>
  </si>
  <si>
    <t>配置系数RAM受逻辑控制，打开PRAM/CRAM ADC_CLK时钟，配置过程选择ADC_CLK</t>
  </si>
  <si>
    <r>
      <rPr>
        <sz val="11"/>
        <color rgb="FF000000"/>
        <rFont val="微软雅黑"/>
        <charset val="134"/>
      </rPr>
      <t xml:space="preserve">配置PRAM分页使能，SPI地址0x100~0x1FF对应PRAM的全部参数
</t>
    </r>
    <r>
      <rPr>
        <sz val="11"/>
        <color rgb="FF0000FF"/>
        <rFont val="微软雅黑"/>
        <charset val="134"/>
      </rPr>
      <t>配置之后，可以通过SPI直接写入 0x100~0x1FF寄存器数值来更新PRAM值，建议通过BURST方式写入</t>
    </r>
  </si>
  <si>
    <t>PRAM_DATA</t>
  </si>
  <si>
    <t>0x100~0x1FF</t>
  </si>
  <si>
    <t>1、芯片上电后PRAM中会有随机值，不需要关注。
2、PDN_GBL、PDN_FAST、RESET不会刷新CRAM，芯片上下电会刷新PRAM。
3、该系数必须配置。</t>
  </si>
  <si>
    <t>·</t>
  </si>
  <si>
    <t>配置系数RAM受逻辑控制，打开PRAM/CRAM ADC_CLK 时钟，选择ADC_CLK</t>
  </si>
  <si>
    <t>CFG_DEMOD_NCO_RST_EN</t>
  </si>
  <si>
    <t>0x500</t>
  </si>
  <si>
    <t>控制数字NCO相位是否可被TX_TRIG信号复位：
0：TX_TRIG信号不复位NCO相位
1：TX_TRIG信号可复位NCO相位</t>
  </si>
  <si>
    <t>CFG_DEMOD_NCO_REGS_EN</t>
  </si>
  <si>
    <t>0x501</t>
  </si>
  <si>
    <t>NCO参数配置方式选择信号：
0：选择预配置文件(Profile RAM)进行参数设置
1：选择寄存器进行参数设置</t>
  </si>
  <si>
    <t>CFG_DEMOD_FSWEEP_EN</t>
  </si>
  <si>
    <t>0x502</t>
  </si>
  <si>
    <t>寄存器配置的DDC频率扫描使能：
0：固定频率模式，NCO频率固定为起始频率值
1：频率扫描模式</t>
  </si>
  <si>
    <t>CFG_DEMOD_FSWEEP_START_L</t>
  </si>
  <si>
    <t>0x503</t>
  </si>
  <si>
    <r>
      <rPr>
        <sz val="11"/>
        <color rgb="FF000000"/>
        <rFont val="微软雅黑"/>
        <charset val="134"/>
      </rPr>
      <t xml:space="preserve">寄存器配置的NCO扫描起始频率bit0~15
</t>
    </r>
    <r>
      <rPr>
        <sz val="11"/>
        <color rgb="FF0000FF"/>
        <rFont val="微软雅黑"/>
        <charset val="134"/>
      </rPr>
      <t>频率code与nco实际输出频率计算公式为：code=nco_freq/(fs/2^32)，fs=fadc_clk/2</t>
    </r>
  </si>
  <si>
    <t>CFG_DEMOD_FSWEEP_START_H</t>
  </si>
  <si>
    <t>0x504</t>
  </si>
  <si>
    <t>寄存器配置的NCO扫描起始频率bit16~31</t>
  </si>
  <si>
    <t>CFG_DEMOD_NCO_PHASE_INIT0</t>
  </si>
  <si>
    <t>0x514</t>
  </si>
  <si>
    <r>
      <rPr>
        <sz val="11"/>
        <color rgb="FF000000"/>
        <rFont val="微软雅黑"/>
        <charset val="134"/>
      </rPr>
      <t xml:space="preserve">NCO 默认初相配置，低16bit
</t>
    </r>
    <r>
      <rPr>
        <sz val="11"/>
        <color rgb="FF0000FF"/>
        <rFont val="微软雅黑"/>
        <charset val="134"/>
      </rPr>
      <t>NCO初相code计算公式为：code=nco_phase_init/(2*pi/2^32)</t>
    </r>
  </si>
  <si>
    <t>CFG_DEMOD_NCO_PHASE_INIT1</t>
  </si>
  <si>
    <t>0x515</t>
  </si>
  <si>
    <t>NCO 默认初相配置，高16bit</t>
  </si>
  <si>
    <t>CFG_DEMOD_FSWEEP_STEP_L</t>
  </si>
  <si>
    <t>0x505</t>
  </si>
  <si>
    <r>
      <rPr>
        <sz val="11"/>
        <color rgb="FF000000"/>
        <rFont val="微软雅黑"/>
        <charset val="134"/>
      </rPr>
      <t xml:space="preserve">寄存器配置的NCO扫描频率步进bit0~15。
</t>
    </r>
    <r>
      <rPr>
        <sz val="11"/>
        <color rgb="FF0000FF"/>
        <rFont val="微软雅黑"/>
        <charset val="134"/>
      </rPr>
      <t>Fstep(code)=(Fstart-Fstop)/(Roi_stop-Roi_start)*2^32/fs，fs=fadc_clk/2</t>
    </r>
  </si>
  <si>
    <t>CFG_DEMOD_FSWEEP_STEP_H</t>
  </si>
  <si>
    <t>0x506</t>
  </si>
  <si>
    <r>
      <rPr>
        <sz val="11"/>
        <color rgb="FF000000"/>
        <rFont val="微软雅黑"/>
        <charset val="134"/>
      </rPr>
      <t xml:space="preserve">寄存器配置的NCO扫描频率步进bit16~26
</t>
    </r>
    <r>
      <rPr>
        <sz val="11"/>
        <color rgb="FF0000FF"/>
        <rFont val="微软雅黑"/>
        <charset val="134"/>
      </rPr>
      <t>注意：NCO频率扫描步进为补码输入</t>
    </r>
  </si>
  <si>
    <t>CFG_DEMOD_FSWEEP_ROI_START</t>
  </si>
  <si>
    <t>0x507</t>
  </si>
  <si>
    <t>寄存器配置的NCO扫描起始时刻
计数周期为Fadc_clk/2</t>
  </si>
  <si>
    <t>CFG_DEMOD_FSWEEP_ROI_STOP</t>
  </si>
  <si>
    <t>0x508</t>
  </si>
  <si>
    <t>寄存器配置的NCO扫描结束时刻
计数周期为Fadc_clk/2</t>
  </si>
  <si>
    <t>CFG_DEMOD_FACT_FRAC</t>
  </si>
  <si>
    <t>0x509</t>
  </si>
  <si>
    <r>
      <rPr>
        <sz val="11"/>
        <color theme="1"/>
        <rFont val="微软雅黑"/>
        <charset val="134"/>
      </rPr>
      <t>0x010</t>
    </r>
    <r>
      <rPr>
        <sz val="11"/>
        <color rgb="FFFF0000"/>
        <rFont val="微软雅黑"/>
        <charset val="134"/>
      </rPr>
      <t>X</t>
    </r>
  </si>
  <si>
    <t>[8] 抽取滤波器分数倍抽取因子选择信号
0：选择预配置向量中的profile_dec_frac参数
1：选择寄存器配置的cfg_demod_dec_frac参数
[1:0] 寄存器配置的抽取滤波器分数倍抽取因子参数
0：分数倍抽取因子F=0
1：分数倍抽取因子F=0.25
2：分数倍抽取因子F=0.5
3：分数倍抽取因子F=0.75</t>
  </si>
  <si>
    <t>CFG_DEMOD_FACT_INT</t>
  </si>
  <si>
    <t>0x50A</t>
  </si>
  <si>
    <r>
      <rPr>
        <sz val="11"/>
        <color rgb="FF000000"/>
        <rFont val="微软雅黑"/>
        <charset val="134"/>
      </rPr>
      <t>0x01</t>
    </r>
    <r>
      <rPr>
        <sz val="11"/>
        <color rgb="FFFF0000"/>
        <rFont val="微软雅黑"/>
        <charset val="134"/>
      </rPr>
      <t>XX</t>
    </r>
  </si>
  <si>
    <t>[8] 抽取滤波器整数倍抽取因子选择信号
0：选择预配置向量中的profile_int_frac参数
1：选择寄存器配置的cfg_demod_int_frac参数
[5:0] 寄存器配置的抽取滤波器整数倍抽取因子参数，范围[1,63]</t>
  </si>
  <si>
    <t>CFG_DEMOD_COEF_INDEX</t>
  </si>
  <si>
    <t>0x50B</t>
  </si>
  <si>
    <t>[8] 抽取滤波器系数RAM读起始地址选择信号：
0：选择预配置向量中的profile_coef_start_addr参数来配置系数RAM的索引起始地址
1：选择寄存器cfg_demod_coef_start_addr来配置系数RAM的索引起始地址
[7:0] 寄存器配置的抽取滤波器系数RAM的索引起始地址</t>
  </si>
  <si>
    <t>CFG_DEMOD_SCALE</t>
  </si>
  <si>
    <t>0x50C</t>
  </si>
  <si>
    <t>[4] 滤波器输出结果的移位bit参数选择：
0：选择预配置向量的profile_gain_value
1：选择寄存器配置的cfg_demod_gain_value
[3:0] 寄存器配置的滤波器输出结果的移位bit参数，范围支持0~9，&gt;9默认为0</t>
  </si>
  <si>
    <t>CFG_SYNC_LEN</t>
  </si>
  <si>
    <t>0x14E</t>
  </si>
  <si>
    <r>
      <rPr>
        <sz val="11"/>
        <color rgb="FF000000"/>
        <rFont val="微软雅黑"/>
        <charset val="134"/>
      </rPr>
      <t>0x</t>
    </r>
    <r>
      <rPr>
        <sz val="11"/>
        <color rgb="FFFF0000"/>
        <rFont val="微软雅黑"/>
        <charset val="134"/>
      </rPr>
      <t>X</t>
    </r>
    <r>
      <rPr>
        <sz val="11"/>
        <color rgb="FF000000"/>
        <rFont val="微软雅黑"/>
        <charset val="134"/>
      </rPr>
      <t>010</t>
    </r>
  </si>
  <si>
    <t>[15:14]:抽取抛点配置
0：不抛点
1：抛8点
2：抛16点 
[13:12]：默认值，写1</t>
  </si>
  <si>
    <t>[4]:  DEMOD模块使能
[0]:  DDC模块使能</t>
  </si>
  <si>
    <t>切换Profile</t>
  </si>
  <si>
    <t>CFG_DEMOD_PRAM_ADDR</t>
  </si>
  <si>
    <t>0x512</t>
  </si>
  <si>
    <r>
      <rPr>
        <sz val="11"/>
        <rFont val="微软雅黑"/>
        <charset val="134"/>
      </rPr>
      <t>0x00</t>
    </r>
    <r>
      <rPr>
        <sz val="11"/>
        <color rgb="FFFF0000"/>
        <rFont val="微软雅黑"/>
        <charset val="134"/>
      </rPr>
      <t>XX</t>
    </r>
  </si>
  <si>
    <t>配置Profile参数分页地址（0x00~0x1F），选择业务参数，TX_TRIG触发后才生效</t>
  </si>
  <si>
    <t>TX_TRIG触发</t>
  </si>
  <si>
    <t>CRAM回读</t>
  </si>
  <si>
    <t>配置系数RAM受逻辑控制，关闭PRAM/CRAM ADC_CLK时钟，回读过程选择SPI_CLK</t>
  </si>
  <si>
    <t>CFG_DEMOD_CRAM_ADDR</t>
  </si>
  <si>
    <t>0x50E</t>
  </si>
  <si>
    <t>0x0000~0x00FF</t>
  </si>
  <si>
    <r>
      <rPr>
        <sz val="11"/>
        <color rgb="FF000000"/>
        <rFont val="微软雅黑"/>
        <charset val="134"/>
      </rPr>
      <t>循环执行该步骤：</t>
    </r>
    <r>
      <rPr>
        <sz val="11"/>
        <color rgb="FF417FF9"/>
        <rFont val="微软雅黑"/>
        <charset val="134"/>
      </rPr>
      <t>配置系数RAM起始地址（0x00~0xFF），再回读8个系数（对应地址0x570~0x577）</t>
    </r>
  </si>
  <si>
    <t>PRAM回读</t>
  </si>
  <si>
    <t>0x00~0x1F</t>
  </si>
  <si>
    <r>
      <rPr>
        <sz val="11"/>
        <color rgb="FF000000"/>
        <rFont val="微软雅黑"/>
        <charset val="134"/>
      </rPr>
      <t>循环执行该步骤：</t>
    </r>
    <r>
      <rPr>
        <sz val="11"/>
        <color rgb="FF417FF9"/>
        <rFont val="微软雅黑"/>
        <charset val="134"/>
      </rPr>
      <t>配置Profile分页地址（0x00~0x1F），再回读112bit参数（对应地址0x560~0x566）</t>
    </r>
  </si>
  <si>
    <t>PRAM映射关系</t>
  </si>
  <si>
    <t>CRAM系数整体映射关系如下</t>
  </si>
  <si>
    <t>PRAM整体映射关系如下：</t>
  </si>
  <si>
    <t>说明：</t>
  </si>
  <si>
    <t>1、一行系数 RAM 包含 8 个系数，每个系数 14bits （原码写入），共 112bits 。</t>
  </si>
  <si>
    <t>2、SPI 传输时虽然数据周期为 16bits ，但实际只使用低 14bits ，所以配置一行需要写 8 个
16bits 数据（其中高2bit为0）。</t>
  </si>
  <si>
    <t>3、访问的起始地址可任意指定。</t>
  </si>
  <si>
    <r>
      <rPr>
        <sz val="11"/>
        <color rgb="FFFF0000"/>
        <rFont val="微软雅黑"/>
        <charset val="134"/>
      </rPr>
      <t>示例1：</t>
    </r>
    <r>
      <rPr>
        <sz val="11"/>
        <color rgb="FF000000"/>
        <rFont val="微软雅黑"/>
        <charset val="134"/>
      </rPr>
      <t>4倍抽取CRAM的寄存器配置与回读，CRAM从第0行开始配置</t>
    </r>
  </si>
  <si>
    <r>
      <rPr>
        <sz val="11"/>
        <color rgb="FFFF0000"/>
        <rFont val="微软雅黑"/>
        <charset val="134"/>
      </rPr>
      <t>示例2：</t>
    </r>
    <r>
      <rPr>
        <sz val="11"/>
        <color rgb="FF000000"/>
        <rFont val="微软雅黑"/>
        <charset val="134"/>
      </rPr>
      <t>2倍抽取CRAM的寄存器配置与回读，CRAM从第0行开始配置</t>
    </r>
  </si>
  <si>
    <r>
      <rPr>
        <sz val="11"/>
        <color rgb="FFFF0000"/>
        <rFont val="微软雅黑"/>
        <charset val="134"/>
      </rPr>
      <t>示例3：</t>
    </r>
    <r>
      <rPr>
        <sz val="11"/>
        <color rgb="FF000000"/>
        <rFont val="微软雅黑"/>
        <charset val="134"/>
      </rPr>
      <t>6倍抽取CRAM的寄存器配置与回读，CRAM从第0行开始配置</t>
    </r>
  </si>
  <si>
    <t>寄存器配置：</t>
  </si>
  <si>
    <t>0x107</t>
  </si>
  <si>
    <t>0x106</t>
  </si>
  <si>
    <t>0x105</t>
  </si>
  <si>
    <t>0x103</t>
  </si>
  <si>
    <t>0x102</t>
  </si>
  <si>
    <t>0x101</t>
  </si>
  <si>
    <t>0x100</t>
  </si>
  <si>
    <t>0x10F</t>
  </si>
  <si>
    <t>0x10E</t>
  </si>
  <si>
    <t>0x10D</t>
  </si>
  <si>
    <t>0x10C</t>
  </si>
  <si>
    <t>0x108</t>
  </si>
  <si>
    <t>0x117</t>
  </si>
  <si>
    <t>0x116</t>
  </si>
  <si>
    <t>0x115</t>
  </si>
  <si>
    <t>0x112</t>
  </si>
  <si>
    <t>0x111</t>
  </si>
  <si>
    <t>0x110</t>
  </si>
  <si>
    <t>系数RAM映射值</t>
  </si>
  <si>
    <t>0x11F</t>
  </si>
  <si>
    <t>0x11E</t>
  </si>
  <si>
    <t>0x11D</t>
  </si>
  <si>
    <t>0x11C</t>
  </si>
  <si>
    <t>0x11B</t>
  </si>
  <si>
    <t>0x11A</t>
  </si>
  <si>
    <t>0x119</t>
  </si>
  <si>
    <t>0x118</t>
  </si>
  <si>
    <t>C15</t>
  </si>
  <si>
    <t>C13</t>
  </si>
  <si>
    <t>C11</t>
  </si>
  <si>
    <t>C9</t>
  </si>
  <si>
    <t>C7</t>
  </si>
  <si>
    <t>C5</t>
  </si>
  <si>
    <t>C3</t>
  </si>
  <si>
    <t>C1</t>
  </si>
  <si>
    <t>C14</t>
  </si>
  <si>
    <t>C12</t>
  </si>
  <si>
    <t>C10</t>
  </si>
  <si>
    <t>C8</t>
  </si>
  <si>
    <t>C6</t>
  </si>
  <si>
    <t>C4</t>
  </si>
  <si>
    <t>C2</t>
  </si>
  <si>
    <t>C0</t>
  </si>
  <si>
    <t>0x127</t>
  </si>
  <si>
    <t>0x126</t>
  </si>
  <si>
    <t>0x125</t>
  </si>
  <si>
    <t>0x124</t>
  </si>
  <si>
    <t>0x123</t>
  </si>
  <si>
    <t>0x122</t>
  </si>
  <si>
    <t>C31</t>
  </si>
  <si>
    <t>C27</t>
  </si>
  <si>
    <t>C23</t>
  </si>
  <si>
    <t>C19</t>
  </si>
  <si>
    <t>0x12B</t>
  </si>
  <si>
    <t>0x129</t>
  </si>
  <si>
    <t>C30</t>
  </si>
  <si>
    <t>C26</t>
  </si>
  <si>
    <t>C22</t>
  </si>
  <si>
    <t>C18</t>
  </si>
  <si>
    <t>回读寄存器映射：</t>
  </si>
  <si>
    <t>C29</t>
  </si>
  <si>
    <t>C25</t>
  </si>
  <si>
    <t>C21</t>
  </si>
  <si>
    <t>C17</t>
  </si>
  <si>
    <t>第一步</t>
  </si>
  <si>
    <t>配置0x50E:0x0</t>
  </si>
  <si>
    <t>C47</t>
  </si>
  <si>
    <t>C41</t>
  </si>
  <si>
    <t>C35</t>
  </si>
  <si>
    <t>C28</t>
  </si>
  <si>
    <t>C24</t>
  </si>
  <si>
    <t>C20</t>
  </si>
  <si>
    <t>C16</t>
  </si>
  <si>
    <t>0x577</t>
  </si>
  <si>
    <t>0x576</t>
  </si>
  <si>
    <t>0x575</t>
  </si>
  <si>
    <t>0x574</t>
  </si>
  <si>
    <t>0x573</t>
  </si>
  <si>
    <t>0x572</t>
  </si>
  <si>
    <t>0x571</t>
  </si>
  <si>
    <t>0x570</t>
  </si>
  <si>
    <t>C46</t>
  </si>
  <si>
    <t>C40</t>
  </si>
  <si>
    <t>C34</t>
  </si>
  <si>
    <t>C45</t>
  </si>
  <si>
    <t>C39</t>
  </si>
  <si>
    <t>C33</t>
  </si>
  <si>
    <t>第二步</t>
  </si>
  <si>
    <t>配置0x50E:0x1</t>
  </si>
  <si>
    <t>C44</t>
  </si>
  <si>
    <t>C38</t>
  </si>
  <si>
    <t>C32</t>
  </si>
  <si>
    <t>C43</t>
  </si>
  <si>
    <t>C37</t>
  </si>
  <si>
    <t>C42</t>
  </si>
  <si>
    <t>C36</t>
  </si>
  <si>
    <t>Coeff冲击响应模式数据回读：以以下数据循环输出（每次循环完成后会插入一个0）</t>
  </si>
  <si>
    <t>第三步</t>
  </si>
  <si>
    <t>配置0x50E:0x2</t>
  </si>
  <si>
    <t>备注:</t>
  </si>
  <si>
    <t>1、如上Coeff输出为无删点配置下的输出数据，如果配置删点，则输出数据为如上删N点后的输出</t>
  </si>
  <si>
    <t>第四步</t>
  </si>
  <si>
    <t>配置0x50E:0x3</t>
  </si>
  <si>
    <t>2、如果是删8点配置，则是第一次循环输出（SYNC_WORD后的第一个有效值）会删除前8个有效数据,第二次循环则按照完整的数据开始输出。</t>
  </si>
  <si>
    <t>3、如果是删16点配置，则是第一次循环输出（SYNC_WORD后的第一个有效值）会删除前16个有效数据,第二次循环则按照完整的数据开始输出。</t>
  </si>
  <si>
    <t>第五步</t>
  </si>
  <si>
    <t>配置0x50E:0x4</t>
  </si>
  <si>
    <t>第六步</t>
  </si>
  <si>
    <t>配置0x50E:0x5</t>
  </si>
  <si>
    <t>说明</t>
  </si>
  <si>
    <t>1，204B数据通路如下所示，是由两套204B CBB+Wrap组合形成，分为“控制器/Wrap 0”和"控制器/Wrap 1”两部分；
2，204B CBB内部寄存器为同步设计，数据位宽32bit，需要间接读写，且需要204B CBB工作时钟稳定后可操作；
3，204B CBB间接写入默认为广播方式，间接回读默认为“控制器/Wrap 0”的部分，若想修改，可配置CFG_204B_REGMAP_ACCESS寄存器；
4，204B CBB每条Lane输入数据均为全映射，不同场景配置如下表格所示，其中灰色部分可不配；</t>
  </si>
  <si>
    <t xml:space="preserve">
</t>
  </si>
  <si>
    <t>间接写函数</t>
  </si>
  <si>
    <t>步骤</t>
  </si>
  <si>
    <t>寄存器名</t>
  </si>
  <si>
    <t>数值</t>
  </si>
  <si>
    <t>类型</t>
  </si>
  <si>
    <t>CBB_204B_W</t>
  </si>
  <si>
    <t>CFG_TX_204B_SOC_WDATA_H</t>
  </si>
  <si>
    <t>0x800</t>
  </si>
  <si>
    <t>配置204B CBB寄存器数据[31:16]</t>
  </si>
  <si>
    <t>CFG_TX_204B_SOC_WDATA_L</t>
  </si>
  <si>
    <t>0x801</t>
  </si>
  <si>
    <t>配置204B CBB寄存器数据[15:0]</t>
  </si>
  <si>
    <t>CFG_TX_204B_SOC_WADDR</t>
  </si>
  <si>
    <t>0x802</t>
  </si>
  <si>
    <t>配置204B CBB寄存器写地址</t>
  </si>
  <si>
    <t>例如：对该Sheet中E65单元格中内容进行写操作即为：
write(0x800,0x0302)
write(0x801,0x0100)
write(0x802,0x0C00)</t>
  </si>
  <si>
    <t>间接读函数</t>
  </si>
  <si>
    <t>CBB_204B_R</t>
  </si>
  <si>
    <t>CFG_TX_204B_SOC_RADDR</t>
  </si>
  <si>
    <t>0x803</t>
  </si>
  <si>
    <t>配置204B CBB寄存器读地址</t>
  </si>
  <si>
    <t>RPT_TX_204B_SOC_RDATA_H</t>
  </si>
  <si>
    <t>0x804</t>
  </si>
  <si>
    <t>读</t>
  </si>
  <si>
    <t>回读204B CBB寄存器数据[31:16]</t>
  </si>
  <si>
    <t>RPT_TX_204B_SOC_RDATA_L</t>
  </si>
  <si>
    <t>0x805</t>
  </si>
  <si>
    <t>回读204B CBB寄存器数据[15:0]</t>
  </si>
  <si>
    <t>例如：对该Sheet中E65单元格中内容进行读操作即为：
write(0x803,0x0C00)
read(0x804)
read(0x805)</t>
  </si>
  <si>
    <t>N'=16/M=16</t>
  </si>
  <si>
    <t>N'=12/M=16</t>
  </si>
  <si>
    <t>F=4</t>
  </si>
  <si>
    <t>F=8</t>
  </si>
  <si>
    <t>F=16</t>
  </si>
  <si>
    <t>F=3</t>
  </si>
  <si>
    <t>F=6</t>
  </si>
  <si>
    <t>F=12</t>
  </si>
  <si>
    <t>L=8</t>
  </si>
  <si>
    <t>L=4</t>
  </si>
  <si>
    <t>L=2</t>
  </si>
  <si>
    <t>CBB输入速率选择</t>
  </si>
  <si>
    <t>RATE_0SEL</t>
  </si>
  <si>
    <t>0x043</t>
  </si>
  <si>
    <t>0x00000000</t>
  </si>
  <si>
    <t>0x00000002</t>
  </si>
  <si>
    <t>0x00000004</t>
  </si>
  <si>
    <t>K参数</t>
  </si>
  <si>
    <t>LMFC_K</t>
  </si>
  <si>
    <t>0x052</t>
  </si>
  <si>
    <t>F参数</t>
  </si>
  <si>
    <t>F_0CFG</t>
  </si>
  <si>
    <t>0x054</t>
  </si>
  <si>
    <t>0x00000003</t>
  </si>
  <si>
    <t>0x00000005</t>
  </si>
  <si>
    <t>0x00000007</t>
  </si>
  <si>
    <t>0x00000006</t>
  </si>
  <si>
    <t>多帧参数</t>
  </si>
  <si>
    <t>ILA_FM_CFG</t>
  </si>
  <si>
    <t>0x078</t>
  </si>
  <si>
    <t>数据相位配置</t>
  </si>
  <si>
    <t>TX_FREQ_DIV_ENABLE</t>
  </si>
  <si>
    <t>0x0B2</t>
  </si>
  <si>
    <t>0x00000001</t>
  </si>
  <si>
    <t>0x00000010</t>
  </si>
  <si>
    <t>Lane1/5：组帧配置</t>
  </si>
  <si>
    <t>FFR_DATA0_BYTE_SEL</t>
  </si>
  <si>
    <t>0x03020100</t>
  </si>
  <si>
    <t>FFR_DATA1_BYTE_SEL</t>
  </si>
  <si>
    <t>0xC01</t>
  </si>
  <si>
    <t>0x07060504</t>
  </si>
  <si>
    <t>FFR_DATA2_BYTE_SEL</t>
  </si>
  <si>
    <t>0xC02</t>
  </si>
  <si>
    <t>0x0B0A0908</t>
  </si>
  <si>
    <t>FFR_DATA3_BYTE_SEL</t>
  </si>
  <si>
    <t>0xC03</t>
  </si>
  <si>
    <t>0x0F0E0D0C</t>
  </si>
  <si>
    <t>Lane2/6：组帧配置</t>
  </si>
  <si>
    <t>0xD00</t>
  </si>
  <si>
    <t>0xD01</t>
  </si>
  <si>
    <t>0xD02</t>
  </si>
  <si>
    <t>0xD03</t>
  </si>
  <si>
    <t>Lane3/7：组帧配置</t>
  </si>
  <si>
    <t>0xE00</t>
  </si>
  <si>
    <t>0xE01</t>
  </si>
  <si>
    <t>0xE02</t>
  </si>
  <si>
    <t>0xE03</t>
  </si>
  <si>
    <t>Lane4/8：组帧配置</t>
  </si>
  <si>
    <t>0xF00</t>
  </si>
  <si>
    <t>0xF01</t>
  </si>
  <si>
    <t>0xF02</t>
  </si>
  <si>
    <t>0xF03</t>
  </si>
  <si>
    <t>加扰使能</t>
  </si>
  <si>
    <t>SCR_CFG_EN</t>
  </si>
  <si>
    <t>0xC22(Lane1/5)
0xD22(Lane2/6)
0xE22(Lane3/7)
0xF22(Lane4/8)</t>
  </si>
  <si>
    <t>同步字替换使能</t>
  </si>
  <si>
    <t>SWR_EN</t>
  </si>
  <si>
    <t>0xC70(Lane1/5)
0xD70(Lane2/6)
0xE70(Lane3/7)
0xF70(Lane4/8)</t>
  </si>
  <si>
    <t>FIFO使能</t>
  </si>
  <si>
    <t>FIFO_EN</t>
  </si>
  <si>
    <t>0xC80(Lane1/5)
0xD80(Lane2/6)
0xE80(Lane3/7)
0xF80(Lane4/8)</t>
  </si>
  <si>
    <t>FSM重新同步</t>
  </si>
  <si>
    <t>RE_SYNC_CONFIG</t>
  </si>
  <si>
    <t>0x040</t>
  </si>
  <si>
    <t>寄存器建议配置值（JESD）</t>
  </si>
  <si>
    <t>PARAM_TIME
根据ADC_CLK修改</t>
  </si>
  <si>
    <t>刷新eFuse回读时间配置值
&lt;15：8&gt;：eFuse回读时间
&lt;7：0&gt;：eFuse地址建立保持时间</t>
  </si>
  <si>
    <t xml:space="preserve">根据数字工作时钟频率，按要求配置时间参数（默认值匹配80MHz）
</t>
  </si>
  <si>
    <t>PDN_TIME</t>
  </si>
  <si>
    <t>ADC_CLK（MHz）
(频率＜20M)</t>
  </si>
  <si>
    <t>ADC_CLK（MHz）(20M≤频率≤100M)</t>
  </si>
  <si>
    <t>ADC_CLK（MHz）(频率＞100MHz)</t>
  </si>
  <si>
    <t>地址</t>
  </si>
  <si>
    <t>\</t>
  </si>
  <si>
    <t>X</t>
  </si>
  <si>
    <t>备注：用户可以根据自己的ADC_CLK来修改X得到具体的寄存器值。</t>
  </si>
  <si>
    <t>0x002A</t>
  </si>
  <si>
    <t>0x0048</t>
  </si>
  <si>
    <t>0x0057</t>
  </si>
  <si>
    <t>0x00A2</t>
  </si>
  <si>
    <t>0x0064</t>
  </si>
  <si>
    <t>0x0020</t>
  </si>
  <si>
    <t>0x0034</t>
  </si>
  <si>
    <t>0x003E</t>
  </si>
  <si>
    <t>0x0070</t>
  </si>
  <si>
    <t>0x0044</t>
  </si>
  <si>
    <t>0x2710</t>
  </si>
  <si>
    <t>0x4E20</t>
  </si>
  <si>
    <t>0x61A8</t>
  </si>
  <si>
    <t>0xC350</t>
  </si>
  <si>
    <t>0x7A12</t>
  </si>
  <si>
    <t>0x0045</t>
  </si>
  <si>
    <t>0x2EE0</t>
  </si>
  <si>
    <t>0x5DC0</t>
  </si>
  <si>
    <t>0x7530</t>
  </si>
  <si>
    <t>0xEA60</t>
  </si>
  <si>
    <t>0x927C</t>
  </si>
  <si>
    <t>0x019C</t>
  </si>
  <si>
    <t>0x032C</t>
  </si>
  <si>
    <t>0x03F4</t>
  </si>
  <si>
    <t>0x07DC</t>
  </si>
  <si>
    <t>0x04E8</t>
  </si>
  <si>
    <t>0x07D0</t>
  </si>
  <si>
    <t>0x0FA0</t>
  </si>
  <si>
    <t>0x1388</t>
  </si>
  <si>
    <t>0x186A</t>
  </si>
  <si>
    <t>备注1：</t>
  </si>
  <si>
    <t>橙色部分为16进制数据</t>
  </si>
  <si>
    <t>备注2：</t>
  </si>
  <si>
    <t>黄色部分为数字时钟频率，可以修改时钟值，计算当前时钟场景下的寄存器配置。</t>
  </si>
  <si>
    <t>备注3：</t>
  </si>
  <si>
    <t>芯片快速下电（PDN_FAST）恢复时间跟整芯片时钟ADC_CLK的频率相关，在ADC_CLK≥20MHz的情况下，芯片快速下电恢复时间小于2us；当20MHz&gt;ADC_CLK&gt;10MHz，芯片快速下电恢复时间小于4us（ADC_CLK时钟频率越小，芯片快速下电恢复时间越长）。</t>
  </si>
  <si>
    <t>示例1：ADC_CLK=80M,寄存器配置如下。</t>
  </si>
  <si>
    <t>示例2：ADC_CLK=45M,寄存器配置如下。</t>
  </si>
  <si>
    <t>0x0050</t>
  </si>
  <si>
    <t>0x0039</t>
  </si>
  <si>
    <t>0x57E4</t>
  </si>
  <si>
    <t>0x6978</t>
  </si>
  <si>
    <t>0x0390</t>
  </si>
  <si>
    <t>0x1194</t>
  </si>
  <si>
    <t>发送时序训练pattern</t>
  </si>
  <si>
    <t>CFG_LVDS_ATE_MODE</t>
  </si>
  <si>
    <t>0x707</t>
  </si>
  <si>
    <r>
      <rPr>
        <sz val="11"/>
        <color rgb="FF000000"/>
        <rFont val="微软雅黑"/>
        <charset val="134"/>
      </rPr>
      <t>0x010</t>
    </r>
    <r>
      <rPr>
        <sz val="11"/>
        <color rgb="FFFF0000"/>
        <rFont val="微软雅黑"/>
        <charset val="134"/>
      </rPr>
      <t>X</t>
    </r>
  </si>
  <si>
    <t>配置LVDS ATE pattern码型输出
&lt;1:0&gt;:LVDS ATE数据有效位宽。
00：16bit有效；
01：14bit有效，配置序列时对应高14bit；
10：12bit有效，配置序列时对应高12bit；
11：10bit有效，配置序列时对应高10bit。</t>
  </si>
  <si>
    <t>CFG_LVDS_ATE_EN</t>
  </si>
  <si>
    <t>0x708</t>
  </si>
  <si>
    <t>0xFFFF</t>
  </si>
  <si>
    <t>配置16条LVDS Lane码型输出使能</t>
  </si>
  <si>
    <t>CFG_LVDS_ATE_MAN</t>
  </si>
  <si>
    <t>0x709</t>
  </si>
  <si>
    <t>0x5555</t>
  </si>
  <si>
    <r>
      <rPr>
        <sz val="11"/>
        <color rgb="FF000000"/>
        <rFont val="微软雅黑"/>
        <charset val="134"/>
      </rPr>
      <t xml:space="preserve">配置训练码型。
</t>
    </r>
    <r>
      <rPr>
        <sz val="11"/>
        <color rgb="FF0070C0"/>
        <rFont val="微软雅黑"/>
        <charset val="134"/>
      </rPr>
      <t>注：非16bit截取寄存器值的高Nbit数据。</t>
    </r>
  </si>
  <si>
    <t>关闭时序训练pattern</t>
  </si>
  <si>
    <t>配置关闭LVDS ATE pattern码型输出</t>
  </si>
  <si>
    <t>配置关闭16条LVDS Lane码型输出使能</t>
  </si>
  <si>
    <t>LVDS_Pattern插入点见下图。</t>
  </si>
  <si>
    <t>模块</t>
  </si>
  <si>
    <t>Test_pattern_sin</t>
  </si>
  <si>
    <t>CFG_TST_PAT_EN</t>
  </si>
  <si>
    <t>TST PAT模块使能</t>
  </si>
  <si>
    <t>CFG_TST_PAT_MODE</t>
  </si>
  <si>
    <t>0xA00</t>
  </si>
  <si>
    <t>0x120B</t>
  </si>
  <si>
    <t>&lt;12&gt;:TST_PAT，注入点数据选择模式
  0：每个ADC基于独立配置cfg_tst_pat_adc1~16_sel
  1：每个ADC基于统一配置cfg_tst_pat_adc_sel
&lt;10:8&gt;:TST_PAT，注入点数据选择统一配置
  0：ADC业务数据
  1：RAMP数据
  2：SINE数据
  3：COEF数据
  4：PRBS数据
  5：SOFT数据
其他：No definition。</t>
  </si>
  <si>
    <t>CFG_TST_PAT_SIN_0</t>
  </si>
  <si>
    <t>0xA07</t>
  </si>
  <si>
    <t>&lt;8&gt;:TST_PAT，SINE测试序列使能
&lt;3:0&gt;:TST_PAT，SINE测试序列幅度配置，对应正弦波幅值为±2^k。</t>
  </si>
  <si>
    <t>CFG_TST_PAT_SIN_1</t>
  </si>
  <si>
    <t>0xA08</t>
  </si>
  <si>
    <t>&lt;15:0&gt;:TST_PAT，SINE测试序列DC配置，对应amp处理后再加dc,dc为16bit补码输入</t>
  </si>
  <si>
    <t>CFG_TST_PAT_SIN_2</t>
  </si>
  <si>
    <t>0xA09</t>
  </si>
  <si>
    <t>&lt;15:0&gt;:TST_PAT，SINE测试序列相位step配置，对应[31:16]
注：范围-2^31到2^31-1，表示[-PI~PI)，有符号数</t>
  </si>
  <si>
    <t>CFG_TST_PAT_SIN_3</t>
  </si>
  <si>
    <t>0xA0A</t>
  </si>
  <si>
    <t>TST_PAT，SINE测试序列相位step配置，对应[15:0]</t>
  </si>
  <si>
    <t>CFG_TST_PAT_TRIG_EN</t>
  </si>
  <si>
    <t>0xA02</t>
  </si>
  <si>
    <t>Test_pattern固定配置</t>
  </si>
  <si>
    <t>CFG_DATA_FLOOR</t>
  </si>
  <si>
    <t>&lt;4&gt;:配1表示位宽小于16bit时，不进行round、对称饱和处理，只进行floor操作</t>
  </si>
  <si>
    <t>发送TX_TRIG</t>
  </si>
  <si>
    <t>输出正弦波的频率=Fadc_clk/（2^32）/2*code。其中code为0xA09与0xA0A两个寄存器对应的值。</t>
  </si>
  <si>
    <t>开启test pattern数据会经过ADP模块，可以考虑将ADP模块使能关闭（0x109配置为0x0）,这样可以看到最原始的pattern。</t>
  </si>
  <si>
    <t>Test_pattern_ramp</t>
  </si>
  <si>
    <t>0x110B</t>
  </si>
  <si>
    <t>&lt;12&gt;:TST_PAT，注入点数据选择模式
  0：每个ADC基于独立配置cfg_tst_pat_adc1~16_sel
  1：每个ADC基于统一配置cfg_tst_pat_adc_sel
&lt;10:8&gt;:TST_PAT，注入点数据选择统一配置
  0：ADC业务数据
  1：RAMP数据
  2：SINE数据
  3：COEF数据
  4：PRBS数据
  5：SOFT数据
&lt;4:0&gt;:TST_PAT，启动触发TX_TRIG延时配置,默认值为0xB</t>
  </si>
  <si>
    <t>CFG_TST_PAT_RAMP_0</t>
  </si>
  <si>
    <t>0xA03</t>
  </si>
  <si>
    <t>&lt;8&gt;:TST_PAT，RAMP测试序列使能
&lt;7&gt;:TST_PAT，RAMP测试序列模式
  0：高5bit为通道ID，RAMP模式通道ID为0~31。
  1：高5bit为RAMP波(从0递增到65535）
&lt;6:0&gt;:TST_PAT，RAMP测试序列step配置
    16bit：0x1，  14bit：0x4,  12bit：0x10,  10bit：0x40</t>
  </si>
  <si>
    <t>配置示例：</t>
  </si>
  <si>
    <t>配置RAMP信号带ID,12bit输出</t>
  </si>
  <si>
    <t>0x0190</t>
  </si>
  <si>
    <t>Test_pattern_soft</t>
  </si>
  <si>
    <t>0x150B</t>
  </si>
  <si>
    <t>CFG_TST_PAT_SOFT_0</t>
  </si>
  <si>
    <t>0xA04</t>
  </si>
  <si>
    <t>&lt;8&gt;:TST_PAT，SOFT测试序列使能
&lt;0&gt;:TST_PAT，SOFT测试序列2X模式，1表示开启2X</t>
  </si>
  <si>
    <t>CFG_TST_PAT_SOFT_1</t>
  </si>
  <si>
    <t>0xA05</t>
  </si>
  <si>
    <t>&lt;15:0&gt;:TST_PAT，SOFT测试序列配0</t>
  </si>
  <si>
    <t>CFG_TST_PAT_SOFT_2</t>
  </si>
  <si>
    <t>0xA06</t>
  </si>
  <si>
    <t>&lt;15:0&gt;:TST_PAT，SOFT测试序列配1</t>
  </si>
  <si>
    <t>SOFT1x模式：在LVDS_1X配置情况下，每个LVDS_LANE上输出为：SOFT0、SOFT1、SOFT0、SOFT1.......依次循环</t>
  </si>
  <si>
    <t>SOFT2x模式：在LVDS_1X配置情况下，奇数LVDS_LANE(LVDS_LANE1、LVDS_LANE3……)上输出为：SOFT0、SOFT0、SOFT0、SOFT0.......，偶数LVDS_LANE(LVDS_LANE2、LVDS_LANE4……)上输出为：SOFT1、SOFT1、SOFT1、SOFT1........LVDS_LANE从1开始计数。</t>
  </si>
  <si>
    <t>配置soft1x信号，配置两个soft分别为0x123、0x234</t>
  </si>
  <si>
    <t>0x0123</t>
  </si>
  <si>
    <t>0x0234</t>
  </si>
  <si>
    <t>Test_pattern_prbs23</t>
  </si>
  <si>
    <t>0x140B</t>
  </si>
  <si>
    <t>CFG_TST_PAT_PRBS_0</t>
  </si>
  <si>
    <t>0xA0B</t>
  </si>
  <si>
    <t>&lt;8&gt;:TST_PAT，PRBS测试序列使能
注：需要LVDS配置为MSB模式，位宽配置为16bit模式
&lt;1:0&gt;:TST_PAT，PRBS测试序列位宽配置为16bit</t>
  </si>
  <si>
    <t>Test_pattern_coeff
必须开启DEMOD模块并使能,必须关闭DDC使能</t>
  </si>
  <si>
    <t>0x130B</t>
  </si>
  <si>
    <t>CFG_TST_PAT_COEF_0</t>
  </si>
  <si>
    <t>0xA0C</t>
  </si>
  <si>
    <t>&lt;8&gt;:TST_PAT，COEF测试序列使能</t>
  </si>
  <si>
    <t>0x0012</t>
  </si>
  <si>
    <t>滤波器Gain_value值配置为2</t>
  </si>
</sst>
</file>

<file path=xl/styles.xml><?xml version="1.0" encoding="utf-8"?>
<styleSheet xmlns="http://schemas.openxmlformats.org/spreadsheetml/2006/main">
  <numFmts count="36">
    <numFmt numFmtId="23" formatCode="\$#,##0_);\(\$#,##0\)"/>
    <numFmt numFmtId="176" formatCode="\¥#,##0.00;[Red]\¥\-#,##0.00"/>
    <numFmt numFmtId="177" formatCode="#\ ??/??"/>
    <numFmt numFmtId="178" formatCode="mmmm\-yy"/>
    <numFmt numFmtId="5" formatCode="&quot;￥&quot;#,##0;&quot;￥&quot;\-#,##0"/>
    <numFmt numFmtId="24" formatCode="\$#,##0_);[Red]\(\$#,##0\)"/>
    <numFmt numFmtId="7" formatCode="&quot;￥&quot;#,##0.00;&quot;￥&quot;\-#,##0.00"/>
    <numFmt numFmtId="25" formatCode="\$#,##0.00_);\(\$#,##0.00\)"/>
    <numFmt numFmtId="179" formatCode="mmmmm\-yy"/>
    <numFmt numFmtId="180" formatCode="yy/m/d"/>
    <numFmt numFmtId="8" formatCode="&quot;￥&quot;#,##0.00;[Red]&quot;￥&quot;\-#,##0.00"/>
    <numFmt numFmtId="181" formatCode="[$-804]aaaa"/>
    <numFmt numFmtId="182" formatCode="[DBNum1][$-804]yyyy&quot;年&quot;m&quot;月&quot;d&quot;日&quot;"/>
    <numFmt numFmtId="183" formatCode="#\ ??"/>
    <numFmt numFmtId="184" formatCode="h:mm:ss\ AM/PM"/>
    <numFmt numFmtId="185" formatCode="#\ ?/?"/>
    <numFmt numFmtId="186" formatCode="[$-804]aaa"/>
    <numFmt numFmtId="187" formatCode="[DBNum1][$-804]m&quot;月&quot;d&quot;日&quot;"/>
    <numFmt numFmtId="188" formatCode="dd\-mmm\-yy"/>
    <numFmt numFmtId="189" formatCode="h:mm\ AM/PM"/>
    <numFmt numFmtId="190" formatCode="m/d"/>
    <numFmt numFmtId="191" formatCode="[DBNum1][$-804]yyyy&quot;年&quot;m&quot;月&quot;"/>
    <numFmt numFmtId="192" formatCode="[DBNum1]上午/下午h&quot;时&quot;mm&quot;分&quot;"/>
    <numFmt numFmtId="42" formatCode="_ &quot;￥&quot;* #,##0_ ;_ &quot;￥&quot;* \-#,##0_ ;_ &quot;￥&quot;* &quot;-&quot;_ ;_ @_ "/>
    <numFmt numFmtId="26" formatCode="\$#,##0.00_);[Red]\(\$#,##0.00\)"/>
    <numFmt numFmtId="193" formatCode="\¥#,##0;[Red]\¥\-#,##0"/>
    <numFmt numFmtId="194" formatCode="\¥#,##0.00;\¥\-#,##0.00"/>
    <numFmt numFmtId="195" formatCode="\¥#,##0;\¥\-#,##0"/>
    <numFmt numFmtId="196" formatCode="[DBNum1]h&quot;时&quot;mm&quot;分&quot;"/>
    <numFmt numFmtId="6" formatCode="&quot;￥&quot;#,##0;[Red]&quot;￥&quot;\-#,##0"/>
    <numFmt numFmtId="197" formatCode="yyyy/m/d\ h:mm\ AM/PM"/>
    <numFmt numFmtId="198" formatCode="mm/dd/yy"/>
    <numFmt numFmtId="44" formatCode="_ &quot;￥&quot;* #,##0.00_ ;_ &quot;￥&quot;* \-#,##0.00_ ;_ &quot;￥&quot;* &quot;-&quot;??_ ;_ @_ "/>
    <numFmt numFmtId="43" formatCode="_ * #,##0.00_ ;_ * \-#,##0.00_ ;_ * &quot;-&quot;??_ ;_ @_ "/>
    <numFmt numFmtId="199" formatCode="mmmmm"/>
    <numFmt numFmtId="41" formatCode="_ * #,##0_ ;_ * \-#,##0_ ;_ * &quot;-&quot;_ ;_ @_ "/>
  </numFmts>
  <fonts count="63">
    <font>
      <sz val="11"/>
      <color theme="1"/>
      <name val="宋体"/>
      <charset val="134"/>
      <scheme val="minor"/>
    </font>
    <font>
      <b/>
      <sz val="16"/>
      <color rgb="FF000000"/>
      <name val="微软雅黑"/>
      <charset val="134"/>
    </font>
    <font>
      <b/>
      <sz val="16"/>
      <name val="微软雅黑"/>
      <charset val="134"/>
    </font>
    <font>
      <sz val="11"/>
      <color rgb="FF000000"/>
      <name val="微软雅黑"/>
      <charset val="134"/>
    </font>
    <font>
      <sz val="11"/>
      <name val="微软雅黑"/>
      <charset val="134"/>
    </font>
    <font>
      <sz val="11"/>
      <color theme="1"/>
      <name val="微软雅黑"/>
      <charset val="134"/>
    </font>
    <font>
      <b/>
      <sz val="12"/>
      <name val="微软雅黑"/>
      <charset val="134"/>
    </font>
    <font>
      <b/>
      <sz val="11"/>
      <color rgb="FFFF0000"/>
      <name val="微软雅黑"/>
      <charset val="134"/>
    </font>
    <font>
      <b/>
      <sz val="11"/>
      <name val="微软雅黑"/>
      <charset val="134"/>
    </font>
    <font>
      <b/>
      <sz val="12"/>
      <color rgb="FF000000"/>
      <name val="微软雅黑"/>
      <charset val="134"/>
    </font>
    <font>
      <b/>
      <sz val="12"/>
      <color rgb="FF666666"/>
      <name val="微软雅黑"/>
      <charset val="134"/>
    </font>
    <font>
      <sz val="12"/>
      <color rgb="FF1D1D1A"/>
      <name val="微软雅黑"/>
      <charset val="134"/>
    </font>
    <font>
      <sz val="12"/>
      <color rgb="FF000000"/>
      <name val="微软雅黑"/>
      <charset val="134"/>
    </font>
    <font>
      <sz val="12"/>
      <color rgb="FFFF0000"/>
      <name val="微软雅黑"/>
      <charset val="134"/>
    </font>
    <font>
      <sz val="12"/>
      <color theme="1"/>
      <name val="微软雅黑"/>
      <charset val="134"/>
    </font>
    <font>
      <sz val="11"/>
      <color rgb="FFFF0000"/>
      <name val="微软雅黑"/>
      <charset val="134"/>
    </font>
    <font>
      <b/>
      <sz val="11"/>
      <color theme="1"/>
      <name val="微软雅黑"/>
      <charset val="134"/>
    </font>
    <font>
      <b/>
      <sz val="28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000000"/>
      <name val="微软雅黑"/>
      <charset val="134"/>
    </font>
    <font>
      <b/>
      <sz val="10"/>
      <color rgb="FF000000"/>
      <name val="微软雅黑"/>
      <charset val="134"/>
    </font>
    <font>
      <b/>
      <sz val="10"/>
      <name val="微软雅黑"/>
      <charset val="134"/>
    </font>
    <font>
      <b/>
      <sz val="11"/>
      <color rgb="FFFF0000"/>
      <name val="宋体"/>
      <charset val="134"/>
    </font>
    <font>
      <b/>
      <sz val="18"/>
      <color rgb="FF000000"/>
      <name val="宋体"/>
      <charset val="134"/>
      <scheme val="minor"/>
    </font>
    <font>
      <sz val="12"/>
      <name val="微软雅黑"/>
      <charset val="134"/>
    </font>
    <font>
      <sz val="11"/>
      <color rgb="FF000000"/>
      <name val="宋体"/>
      <charset val="134"/>
      <scheme val="minor"/>
    </font>
    <font>
      <sz val="11"/>
      <color rgb="FF417FF9"/>
      <name val="微软雅黑"/>
      <charset val="134"/>
    </font>
    <font>
      <sz val="11"/>
      <color rgb="FF000000"/>
      <name val="宋体"/>
      <charset val="134"/>
    </font>
    <font>
      <sz val="11"/>
      <color theme="0"/>
      <name val="宋体"/>
      <charset val="134"/>
      <scheme val="minor"/>
    </font>
    <font>
      <b/>
      <sz val="11"/>
      <color rgb="FF000000"/>
      <name val="宋体"/>
      <charset val="134"/>
    </font>
    <font>
      <b/>
      <sz val="12"/>
      <color theme="0"/>
      <name val="Arial"/>
      <charset val="134"/>
    </font>
    <font>
      <b/>
      <sz val="10"/>
      <color theme="0"/>
      <name val="Arial"/>
      <charset val="134"/>
    </font>
    <font>
      <sz val="9"/>
      <color theme="1"/>
      <name val="Arial"/>
      <charset val="134"/>
    </font>
    <font>
      <sz val="9"/>
      <color theme="1"/>
      <name val="微软雅黑"/>
      <charset val="134"/>
    </font>
    <font>
      <sz val="9"/>
      <color rgb="FF000000"/>
      <name val="微软雅黑"/>
      <charset val="134"/>
    </font>
    <font>
      <sz val="9"/>
      <color rgb="FF000000"/>
      <name val="Arial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name val="宋体"/>
      <charset val="134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theme="0"/>
      <name val="微软雅黑"/>
      <charset val="134"/>
    </font>
    <font>
      <sz val="11"/>
      <color rgb="FF0000FF"/>
      <name val="微软雅黑"/>
      <charset val="134"/>
    </font>
    <font>
      <b/>
      <sz val="10"/>
      <color theme="0"/>
      <name val="微软雅黑"/>
      <charset val="134"/>
    </font>
    <font>
      <b/>
      <sz val="11"/>
      <color rgb="FF0000FF"/>
      <name val="微软雅黑"/>
      <charset val="134"/>
    </font>
    <font>
      <sz val="11"/>
      <color rgb="FF0070C0"/>
      <name val="微软雅黑"/>
      <charset val="134"/>
    </font>
    <font>
      <b/>
      <sz val="12"/>
      <color rgb="FFFF0000"/>
      <name val="微软雅黑"/>
      <charset val="134"/>
    </font>
  </fonts>
  <fills count="51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79970702230903"/>
        <bgColor indexed="64"/>
      </patternFill>
    </fill>
    <fill>
      <patternFill patternType="solid">
        <fgColor theme="8" tint="0.799676503799554"/>
        <bgColor indexed="64"/>
      </patternFill>
    </fill>
    <fill>
      <patternFill patternType="solid">
        <fgColor rgb="FF61B23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73754081850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149693288979766"/>
        <bgColor indexed="64"/>
      </patternFill>
    </fill>
    <fill>
      <patternFill patternType="solid">
        <fgColor theme="0" tint="-0.14963225196081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099978637043366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8">
    <xf numFmtId="0" fontId="0" fillId="0" borderId="0"/>
    <xf numFmtId="0" fontId="18" fillId="0" borderId="0">
      <alignment vertical="center"/>
    </xf>
    <xf numFmtId="0" fontId="18" fillId="0" borderId="0"/>
    <xf numFmtId="0" fontId="18" fillId="0" borderId="0">
      <alignment vertical="center"/>
    </xf>
    <xf numFmtId="0" fontId="53" fillId="0" borderId="0">
      <alignment vertical="center"/>
    </xf>
    <xf numFmtId="0" fontId="18" fillId="0" borderId="0"/>
    <xf numFmtId="0" fontId="40" fillId="47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55" fillId="48" borderId="20" applyNumberFormat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9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2" fillId="32" borderId="20" applyNumberFormat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48" fillId="0" borderId="22" applyNumberFormat="0" applyFill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46" fillId="35" borderId="21" applyNumberFormat="0" applyAlignment="0" applyProtection="0">
      <alignment vertical="center"/>
    </xf>
    <xf numFmtId="0" fontId="50" fillId="32" borderId="23" applyNumberFormat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36" fillId="30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7" fillId="0" borderId="0" applyFill="0">
      <alignment vertical="center"/>
    </xf>
    <xf numFmtId="0" fontId="0" fillId="24" borderId="19" applyNumberFormat="0" applyFont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8" fillId="0" borderId="18" applyNumberFormat="0" applyFill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" fillId="0" borderId="0">
      <alignment vertical="center"/>
    </xf>
    <xf numFmtId="0" fontId="36" fillId="20" borderId="0" applyNumberFormat="0" applyBorder="0" applyAlignment="0" applyProtection="0">
      <alignment vertical="center"/>
    </xf>
    <xf numFmtId="0" fontId="18" fillId="0" borderId="0">
      <alignment vertical="center"/>
    </xf>
    <xf numFmtId="0" fontId="54" fillId="0" borderId="24" applyNumberFormat="0" applyFill="0" applyAlignment="0" applyProtection="0">
      <alignment vertical="center"/>
    </xf>
  </cellStyleXfs>
  <cellXfs count="28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left" vertical="center"/>
    </xf>
    <xf numFmtId="0" fontId="3" fillId="0" borderId="3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0" fillId="0" borderId="0" xfId="0" applyBorder="1"/>
    <xf numFmtId="0" fontId="5" fillId="0" borderId="0" xfId="0" applyFont="1"/>
    <xf numFmtId="0" fontId="6" fillId="3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7" fillId="0" borderId="0" xfId="0" applyFont="1"/>
    <xf numFmtId="0" fontId="3" fillId="0" borderId="0" xfId="0" applyFont="1"/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/>
    </xf>
    <xf numFmtId="0" fontId="3" fillId="0" borderId="5" xfId="0" applyFont="1" applyBorder="1" applyAlignment="1">
      <alignment horizontal="left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0" fontId="9" fillId="5" borderId="1" xfId="0" applyNumberFormat="1" applyFont="1" applyFill="1" applyBorder="1" applyAlignment="1">
      <alignment horizontal="center" vertical="center" wrapText="1" readingOrder="1"/>
    </xf>
    <xf numFmtId="0" fontId="10" fillId="0" borderId="1" xfId="0" applyNumberFormat="1" applyFont="1" applyBorder="1" applyAlignment="1">
      <alignment horizontal="center" vertical="top" wrapText="1" readingOrder="1"/>
    </xf>
    <xf numFmtId="0" fontId="10" fillId="6" borderId="1" xfId="0" applyNumberFormat="1" applyFont="1" applyFill="1" applyBorder="1" applyAlignment="1">
      <alignment horizontal="center" vertical="top" wrapText="1" readingOrder="1"/>
    </xf>
    <xf numFmtId="0" fontId="11" fillId="0" borderId="1" xfId="0" applyNumberFormat="1" applyFont="1" applyBorder="1" applyAlignment="1">
      <alignment horizontal="center" vertical="top" wrapText="1" readingOrder="1"/>
    </xf>
    <xf numFmtId="0" fontId="12" fillId="0" borderId="1" xfId="0" applyNumberFormat="1" applyFont="1" applyBorder="1" applyAlignment="1">
      <alignment horizontal="center"/>
    </xf>
    <xf numFmtId="0" fontId="13" fillId="7" borderId="1" xfId="0" applyNumberFormat="1" applyFont="1" applyFill="1" applyBorder="1" applyAlignment="1">
      <alignment horizontal="center" vertical="center" wrapText="1" readingOrder="1"/>
    </xf>
    <xf numFmtId="0" fontId="11" fillId="0" borderId="1" xfId="0" applyNumberFormat="1" applyFont="1" applyBorder="1" applyAlignment="1">
      <alignment horizontal="center" wrapText="1" readingOrder="1"/>
    </xf>
    <xf numFmtId="49" fontId="13" fillId="7" borderId="1" xfId="0" applyNumberFormat="1" applyFont="1" applyFill="1" applyBorder="1" applyAlignment="1">
      <alignment horizontal="center" vertical="center" wrapText="1" readingOrder="1"/>
    </xf>
    <xf numFmtId="49" fontId="13" fillId="7" borderId="1" xfId="0" applyNumberFormat="1" applyFont="1" applyFill="1" applyBorder="1" applyAlignment="1">
      <alignment horizontal="center" vertical="top" wrapText="1" readingOrder="1"/>
    </xf>
    <xf numFmtId="0" fontId="13" fillId="7" borderId="1" xfId="0" applyNumberFormat="1" applyFont="1" applyFill="1" applyBorder="1" applyAlignment="1">
      <alignment horizontal="center" vertical="top" wrapText="1" readingOrder="1"/>
    </xf>
    <xf numFmtId="0" fontId="14" fillId="0" borderId="0" xfId="0" applyFont="1"/>
    <xf numFmtId="0" fontId="12" fillId="0" borderId="0" xfId="0" applyFont="1"/>
    <xf numFmtId="0" fontId="14" fillId="7" borderId="0" xfId="0" applyFont="1" applyFill="1"/>
    <xf numFmtId="0" fontId="14" fillId="6" borderId="0" xfId="0" applyFont="1" applyFill="1"/>
    <xf numFmtId="0" fontId="3" fillId="8" borderId="2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9" fillId="5" borderId="2" xfId="0" applyNumberFormat="1" applyFont="1" applyFill="1" applyBorder="1" applyAlignment="1">
      <alignment horizontal="center" vertical="center" wrapText="1" readingOrder="1"/>
    </xf>
    <xf numFmtId="0" fontId="9" fillId="5" borderId="6" xfId="0" applyNumberFormat="1" applyFont="1" applyFill="1" applyBorder="1" applyAlignment="1">
      <alignment horizontal="center" vertical="center" wrapText="1" readingOrder="1"/>
    </xf>
    <xf numFmtId="0" fontId="8" fillId="4" borderId="5" xfId="0" applyFont="1" applyFill="1" applyBorder="1" applyAlignment="1">
      <alignment horizontal="center" vertical="center" wrapText="1"/>
    </xf>
    <xf numFmtId="0" fontId="9" fillId="5" borderId="3" xfId="0" applyNumberFormat="1" applyFont="1" applyFill="1" applyBorder="1" applyAlignment="1">
      <alignment horizontal="center" vertical="center" wrapText="1" readingOrder="1"/>
    </xf>
    <xf numFmtId="0" fontId="14" fillId="6" borderId="1" xfId="0" applyFont="1" applyFill="1" applyBorder="1" applyAlignment="1">
      <alignment horizontal="center"/>
    </xf>
    <xf numFmtId="0" fontId="11" fillId="7" borderId="1" xfId="0" applyNumberFormat="1" applyFont="1" applyFill="1" applyBorder="1" applyAlignment="1">
      <alignment horizontal="center" vertical="center" wrapText="1" readingOrder="1"/>
    </xf>
    <xf numFmtId="0" fontId="13" fillId="7" borderId="1" xfId="0" applyFont="1" applyFill="1" applyBorder="1" applyAlignment="1">
      <alignment horizontal="center"/>
    </xf>
    <xf numFmtId="49" fontId="11" fillId="7" borderId="1" xfId="0" applyNumberFormat="1" applyFont="1" applyFill="1" applyBorder="1" applyAlignment="1">
      <alignment horizontal="center" vertical="center" wrapText="1" readingOrder="1"/>
    </xf>
    <xf numFmtId="49" fontId="11" fillId="7" borderId="1" xfId="0" applyNumberFormat="1" applyFont="1" applyFill="1" applyBorder="1" applyAlignment="1">
      <alignment horizontal="center" vertical="top" wrapText="1" readingOrder="1"/>
    </xf>
    <xf numFmtId="0" fontId="11" fillId="7" borderId="1" xfId="0" applyNumberFormat="1" applyFont="1" applyFill="1" applyBorder="1" applyAlignment="1">
      <alignment horizontal="center" vertical="top" wrapText="1" readingOrder="1"/>
    </xf>
    <xf numFmtId="0" fontId="16" fillId="0" borderId="1" xfId="0" applyFont="1" applyBorder="1" applyAlignment="1">
      <alignment horizontal="center"/>
    </xf>
    <xf numFmtId="0" fontId="17" fillId="0" borderId="0" xfId="0" applyFont="1" applyAlignment="1">
      <alignment vertical="center"/>
    </xf>
    <xf numFmtId="0" fontId="0" fillId="0" borderId="0" xfId="0" applyFont="1"/>
    <xf numFmtId="0" fontId="18" fillId="0" borderId="0" xfId="2" applyAlignment="1">
      <alignment vertical="center"/>
    </xf>
    <xf numFmtId="0" fontId="8" fillId="9" borderId="1" xfId="2" applyFont="1" applyFill="1" applyBorder="1" applyAlignment="1">
      <alignment horizontal="center" vertical="center"/>
    </xf>
    <xf numFmtId="0" fontId="3" fillId="9" borderId="2" xfId="2" applyFont="1" applyFill="1" applyBorder="1" applyAlignment="1">
      <alignment horizontal="left" vertical="center" wrapText="1"/>
    </xf>
    <xf numFmtId="0" fontId="4" fillId="9" borderId="6" xfId="2" applyFont="1" applyFill="1" applyBorder="1" applyAlignment="1">
      <alignment horizontal="left" vertical="center" wrapText="1"/>
    </xf>
    <xf numFmtId="0" fontId="4" fillId="9" borderId="3" xfId="2" applyFont="1" applyFill="1" applyBorder="1" applyAlignment="1">
      <alignment horizontal="left" vertical="center" wrapText="1"/>
    </xf>
    <xf numFmtId="0" fontId="0" fillId="0" borderId="0" xfId="2" applyFont="1" applyAlignment="1">
      <alignment vertical="center" wrapText="1"/>
    </xf>
    <xf numFmtId="0" fontId="19" fillId="0" borderId="0" xfId="2" applyFont="1" applyAlignment="1">
      <alignment horizontal="center" vertical="center"/>
    </xf>
    <xf numFmtId="0" fontId="18" fillId="0" borderId="0" xfId="2" applyAlignment="1">
      <alignment horizontal="center" vertical="center"/>
    </xf>
    <xf numFmtId="0" fontId="8" fillId="10" borderId="1" xfId="2" applyFont="1" applyFill="1" applyBorder="1" applyAlignment="1">
      <alignment horizontal="center" vertical="center"/>
    </xf>
    <xf numFmtId="0" fontId="8" fillId="10" borderId="2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2" xfId="2" applyFont="1" applyBorder="1" applyAlignment="1">
      <alignment horizontal="left" vertical="center"/>
    </xf>
    <xf numFmtId="0" fontId="4" fillId="0" borderId="7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left" vertical="center"/>
    </xf>
    <xf numFmtId="0" fontId="4" fillId="0" borderId="0" xfId="2" applyFont="1" applyBorder="1" applyAlignment="1">
      <alignment horizontal="center" vertical="center" wrapText="1"/>
    </xf>
    <xf numFmtId="0" fontId="8" fillId="10" borderId="4" xfId="2" applyFont="1" applyFill="1" applyBorder="1" applyAlignment="1">
      <alignment horizontal="center" vertical="center"/>
    </xf>
    <xf numFmtId="0" fontId="8" fillId="10" borderId="8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 wrapText="1"/>
    </xf>
    <xf numFmtId="49" fontId="4" fillId="0" borderId="2" xfId="2" applyNumberFormat="1" applyFont="1" applyBorder="1" applyAlignment="1">
      <alignment horizontal="left" vertical="center"/>
    </xf>
    <xf numFmtId="49" fontId="3" fillId="0" borderId="2" xfId="2" applyNumberFormat="1" applyFont="1" applyBorder="1" applyAlignment="1">
      <alignment horizontal="center" vertical="center"/>
    </xf>
    <xf numFmtId="49" fontId="4" fillId="0" borderId="2" xfId="2" applyNumberFormat="1" applyFont="1" applyFill="1" applyBorder="1" applyAlignment="1">
      <alignment horizontal="left" vertical="center"/>
    </xf>
    <xf numFmtId="49" fontId="3" fillId="0" borderId="2" xfId="2" applyNumberFormat="1" applyFont="1" applyFill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20" fillId="0" borderId="2" xfId="2" applyFont="1" applyFill="1" applyBorder="1" applyAlignment="1">
      <alignment horizontal="center" vertical="center"/>
    </xf>
    <xf numFmtId="0" fontId="21" fillId="0" borderId="6" xfId="2" applyFont="1" applyFill="1" applyBorder="1" applyAlignment="1">
      <alignment horizontal="center" vertical="center"/>
    </xf>
    <xf numFmtId="0" fontId="21" fillId="0" borderId="3" xfId="2" applyFont="1" applyFill="1" applyBorder="1" applyAlignment="1">
      <alignment horizontal="center" vertical="center"/>
    </xf>
    <xf numFmtId="49" fontId="3" fillId="0" borderId="1" xfId="2" applyNumberFormat="1" applyFont="1" applyFill="1" applyBorder="1" applyAlignment="1">
      <alignment horizontal="center" vertical="center"/>
    </xf>
    <xf numFmtId="0" fontId="8" fillId="10" borderId="6" xfId="2" applyFont="1" applyFill="1" applyBorder="1" applyAlignment="1">
      <alignment horizontal="center" vertical="center"/>
    </xf>
    <xf numFmtId="0" fontId="8" fillId="10" borderId="3" xfId="2" applyFont="1" applyFill="1" applyBorder="1" applyAlignment="1">
      <alignment horizontal="center" vertical="center"/>
    </xf>
    <xf numFmtId="0" fontId="4" fillId="0" borderId="6" xfId="2" applyFont="1" applyBorder="1" applyAlignment="1">
      <alignment horizontal="left" vertical="center"/>
    </xf>
    <xf numFmtId="0" fontId="4" fillId="0" borderId="3" xfId="2" applyFont="1" applyBorder="1" applyAlignment="1">
      <alignment horizontal="left" vertical="center"/>
    </xf>
    <xf numFmtId="49" fontId="4" fillId="0" borderId="1" xfId="2" applyNumberFormat="1" applyFont="1" applyBorder="1" applyAlignment="1">
      <alignment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 wrapText="1"/>
    </xf>
    <xf numFmtId="49" fontId="3" fillId="0" borderId="2" xfId="2" applyNumberFormat="1" applyFont="1" applyFill="1" applyBorder="1" applyAlignment="1">
      <alignment horizontal="center" vertical="center" wrapText="1"/>
    </xf>
    <xf numFmtId="49" fontId="4" fillId="0" borderId="1" xfId="2" applyNumberFormat="1" applyFont="1" applyFill="1" applyBorder="1" applyAlignment="1">
      <alignment horizontal="center" vertical="center"/>
    </xf>
    <xf numFmtId="49" fontId="4" fillId="11" borderId="1" xfId="2" applyNumberFormat="1" applyFont="1" applyFill="1" applyBorder="1" applyAlignment="1">
      <alignment horizontal="center" vertical="center"/>
    </xf>
    <xf numFmtId="49" fontId="18" fillId="0" borderId="0" xfId="2" applyNumberFormat="1" applyAlignment="1">
      <alignment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5" fillId="0" borderId="1" xfId="0" applyFont="1" applyBorder="1"/>
    <xf numFmtId="0" fontId="6" fillId="4" borderId="5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5" fillId="12" borderId="5" xfId="0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4" xfId="0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8" xfId="0" applyFont="1" applyBorder="1" applyAlignment="1">
      <alignment horizontal="left" vertical="center" wrapText="1"/>
    </xf>
    <xf numFmtId="0" fontId="3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15" fillId="0" borderId="0" xfId="0" applyFont="1"/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0" fontId="3" fillId="0" borderId="1" xfId="0" applyNumberFormat="1" applyFont="1" applyFill="1" applyBorder="1" applyAlignment="1">
      <alignment vertical="center" wrapText="1"/>
    </xf>
    <xf numFmtId="0" fontId="3" fillId="0" borderId="4" xfId="0" applyNumberFormat="1" applyFont="1" applyFill="1" applyBorder="1" applyAlignment="1">
      <alignment horizontal="left" vertical="center" wrapText="1"/>
    </xf>
    <xf numFmtId="0" fontId="4" fillId="0" borderId="7" xfId="0" applyNumberFormat="1" applyFont="1" applyFill="1" applyBorder="1" applyAlignment="1">
      <alignment horizontal="left" vertical="center" wrapText="1"/>
    </xf>
    <xf numFmtId="0" fontId="4" fillId="0" borderId="8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22" fillId="0" borderId="0" xfId="0" applyFont="1"/>
    <xf numFmtId="0" fontId="0" fillId="0" borderId="0" xfId="0" applyAlignment="1">
      <alignment horizontal="center"/>
    </xf>
    <xf numFmtId="0" fontId="23" fillId="13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24" fillId="14" borderId="7" xfId="0" applyFont="1" applyFill="1" applyBorder="1" applyAlignment="1">
      <alignment horizontal="center" vertical="center" wrapText="1"/>
    </xf>
    <xf numFmtId="0" fontId="4" fillId="0" borderId="1" xfId="5" applyFont="1" applyFill="1" applyBorder="1" applyAlignment="1">
      <alignment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4" fillId="14" borderId="8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left" vertical="center"/>
    </xf>
    <xf numFmtId="0" fontId="3" fillId="15" borderId="11" xfId="0" applyNumberFormat="1" applyFont="1" applyFill="1" applyBorder="1" applyAlignment="1">
      <alignment horizontal="center" vertical="center"/>
    </xf>
    <xf numFmtId="0" fontId="3" fillId="15" borderId="5" xfId="0" applyNumberFormat="1" applyFont="1" applyFill="1" applyBorder="1" applyAlignment="1">
      <alignment horizontal="left" vertical="center"/>
    </xf>
    <xf numFmtId="0" fontId="3" fillId="15" borderId="5" xfId="0" applyNumberFormat="1" applyFont="1" applyFill="1" applyBorder="1" applyAlignment="1">
      <alignment horizontal="center" vertical="center"/>
    </xf>
    <xf numFmtId="0" fontId="3" fillId="15" borderId="13" xfId="0" applyNumberFormat="1" applyFont="1" applyFill="1" applyBorder="1" applyAlignment="1">
      <alignment vertical="center" wrapText="1"/>
    </xf>
    <xf numFmtId="0" fontId="3" fillId="15" borderId="13" xfId="0" applyNumberFormat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3" fillId="14" borderId="1" xfId="4" applyFont="1" applyFill="1" applyBorder="1" applyAlignment="1">
      <alignment horizontal="center" vertical="center"/>
    </xf>
    <xf numFmtId="0" fontId="3" fillId="0" borderId="1" xfId="4" applyFont="1" applyBorder="1" applyAlignment="1">
      <alignment horizontal="center" vertical="center"/>
    </xf>
    <xf numFmtId="0" fontId="4" fillId="0" borderId="1" xfId="4" applyFont="1" applyBorder="1" applyAlignment="1">
      <alignment horizontal="center" vertical="center"/>
    </xf>
    <xf numFmtId="0" fontId="3" fillId="15" borderId="14" xfId="0" applyNumberFormat="1" applyFont="1" applyFill="1" applyBorder="1" applyAlignment="1">
      <alignment horizontal="center" vertical="center"/>
    </xf>
    <xf numFmtId="0" fontId="3" fillId="15" borderId="15" xfId="0" applyNumberFormat="1" applyFont="1" applyFill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49" fontId="3" fillId="0" borderId="16" xfId="0" applyNumberFormat="1" applyFont="1" applyFill="1" applyBorder="1" applyAlignment="1">
      <alignment horizontal="center" vertical="center"/>
    </xf>
    <xf numFmtId="0" fontId="25" fillId="0" borderId="0" xfId="0" applyFont="1"/>
    <xf numFmtId="0" fontId="3" fillId="14" borderId="1" xfId="4" applyFont="1" applyFill="1" applyBorder="1" applyAlignment="1">
      <alignment horizontal="left" vertical="center"/>
    </xf>
    <xf numFmtId="0" fontId="3" fillId="0" borderId="1" xfId="4" applyFont="1" applyBorder="1" applyAlignment="1">
      <alignment horizontal="left" vertical="center" wrapText="1"/>
    </xf>
    <xf numFmtId="0" fontId="8" fillId="12" borderId="1" xfId="0" applyFont="1" applyFill="1" applyBorder="1" applyAlignment="1">
      <alignment horizontal="left" vertical="center" wrapText="1"/>
    </xf>
    <xf numFmtId="0" fontId="3" fillId="15" borderId="14" xfId="0" applyNumberFormat="1" applyFont="1" applyFill="1" applyBorder="1" applyAlignment="1">
      <alignment horizontal="left" vertical="center" wrapText="1"/>
    </xf>
    <xf numFmtId="0" fontId="3" fillId="15" borderId="14" xfId="0" applyNumberFormat="1" applyFont="1" applyFill="1" applyBorder="1" applyAlignment="1">
      <alignment horizontal="left" vertical="center"/>
    </xf>
    <xf numFmtId="0" fontId="3" fillId="15" borderId="15" xfId="0" applyNumberFormat="1" applyFont="1" applyFill="1" applyBorder="1" applyAlignment="1">
      <alignment horizontal="left" vertical="center" wrapText="1"/>
    </xf>
    <xf numFmtId="0" fontId="26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7" fillId="0" borderId="0" xfId="0" applyFont="1"/>
    <xf numFmtId="0" fontId="3" fillId="14" borderId="1" xfId="0" applyFont="1" applyFill="1" applyBorder="1" applyAlignment="1">
      <alignment horizontal="left" vertical="center"/>
    </xf>
    <xf numFmtId="0" fontId="3" fillId="14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 wrapText="1"/>
    </xf>
    <xf numFmtId="0" fontId="3" fillId="14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center" wrapText="1"/>
    </xf>
    <xf numFmtId="0" fontId="3" fillId="0" borderId="5" xfId="0" applyNumberFormat="1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3" xfId="0" applyNumberFormat="1" applyFont="1" applyBorder="1" applyAlignment="1">
      <alignment horizontal="left" vertical="center"/>
    </xf>
    <xf numFmtId="0" fontId="3" fillId="0" borderId="13" xfId="0" applyNumberFormat="1" applyFont="1" applyBorder="1" applyAlignment="1">
      <alignment horizontal="center" vertical="center"/>
    </xf>
    <xf numFmtId="0" fontId="3" fillId="16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 wrapText="1"/>
    </xf>
    <xf numFmtId="0" fontId="19" fillId="12" borderId="2" xfId="0" applyFont="1" applyFill="1" applyBorder="1" applyAlignment="1">
      <alignment horizontal="center" vertical="center"/>
    </xf>
    <xf numFmtId="0" fontId="19" fillId="12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/>
    </xf>
    <xf numFmtId="0" fontId="3" fillId="0" borderId="15" xfId="0" applyNumberFormat="1" applyFont="1" applyBorder="1" applyAlignment="1">
      <alignment horizontal="center" vertical="center"/>
    </xf>
    <xf numFmtId="0" fontId="4" fillId="0" borderId="13" xfId="0" applyNumberFormat="1" applyFont="1" applyBorder="1" applyAlignment="1">
      <alignment horizontal="center" vertical="center"/>
    </xf>
    <xf numFmtId="0" fontId="19" fillId="12" borderId="3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vertical="center" wrapText="1"/>
    </xf>
    <xf numFmtId="0" fontId="3" fillId="0" borderId="14" xfId="0" applyNumberFormat="1" applyFont="1" applyBorder="1" applyAlignment="1">
      <alignment vertical="center"/>
    </xf>
    <xf numFmtId="0" fontId="3" fillId="0" borderId="15" xfId="0" applyNumberFormat="1" applyFont="1" applyBorder="1" applyAlignment="1">
      <alignment vertical="center"/>
    </xf>
    <xf numFmtId="0" fontId="3" fillId="0" borderId="14" xfId="0" applyFont="1" applyBorder="1" applyAlignment="1">
      <alignment horizontal="left" vertical="center" wrapText="1"/>
    </xf>
    <xf numFmtId="0" fontId="3" fillId="8" borderId="15" xfId="0" applyFont="1" applyFill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8" fillId="17" borderId="1" xfId="0" applyFont="1" applyFill="1" applyBorder="1" applyAlignment="1">
      <alignment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28" fillId="0" borderId="0" xfId="0" applyFont="1"/>
    <xf numFmtId="0" fontId="23" fillId="13" borderId="1" xfId="0" applyFont="1" applyFill="1" applyBorder="1" applyAlignment="1">
      <alignment horizontal="center"/>
    </xf>
    <xf numFmtId="0" fontId="19" fillId="12" borderId="2" xfId="0" applyFont="1" applyFill="1" applyBorder="1" applyAlignment="1">
      <alignment horizontal="left" vertical="center" wrapText="1"/>
    </xf>
    <xf numFmtId="0" fontId="19" fillId="12" borderId="6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29" fillId="0" borderId="0" xfId="0" applyFont="1" applyAlignment="1">
      <alignment horizontal="left"/>
    </xf>
    <xf numFmtId="0" fontId="19" fillId="12" borderId="3" xfId="0" applyFont="1" applyFill="1" applyBorder="1" applyAlignment="1">
      <alignment horizontal="left" vertical="center" wrapText="1"/>
    </xf>
    <xf numFmtId="0" fontId="26" fillId="0" borderId="1" xfId="0" applyFont="1" applyBorder="1" applyAlignment="1">
      <alignment vertical="center" wrapText="1"/>
    </xf>
    <xf numFmtId="0" fontId="3" fillId="0" borderId="14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0" fontId="16" fillId="0" borderId="1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0" xfId="0" applyNumberFormat="1" applyFont="1"/>
    <xf numFmtId="0" fontId="30" fillId="18" borderId="2" xfId="43" applyNumberFormat="1" applyFont="1" applyFill="1" applyBorder="1" applyAlignment="1" applyProtection="1">
      <alignment horizontal="center"/>
    </xf>
    <xf numFmtId="0" fontId="30" fillId="18" borderId="6" xfId="43" applyFont="1" applyFill="1" applyBorder="1" applyAlignment="1">
      <alignment horizontal="center"/>
    </xf>
    <xf numFmtId="0" fontId="31" fillId="18" borderId="1" xfId="43" applyFont="1" applyFill="1" applyBorder="1" applyAlignment="1" applyProtection="1">
      <alignment horizontal="left" wrapText="1"/>
    </xf>
    <xf numFmtId="49" fontId="31" fillId="18" borderId="1" xfId="43" applyNumberFormat="1" applyFont="1" applyFill="1" applyBorder="1" applyAlignment="1" applyProtection="1">
      <alignment horizontal="left" wrapText="1"/>
    </xf>
    <xf numFmtId="0" fontId="31" fillId="18" borderId="1" xfId="43" applyNumberFormat="1" applyFont="1" applyFill="1" applyBorder="1" applyAlignment="1" applyProtection="1">
      <alignment horizontal="left" wrapText="1"/>
    </xf>
    <xf numFmtId="0" fontId="32" fillId="19" borderId="8" xfId="0" applyFont="1" applyFill="1" applyBorder="1" applyAlignment="1">
      <alignment horizontal="left" vertical="center" wrapText="1"/>
    </xf>
    <xf numFmtId="49" fontId="32" fillId="19" borderId="8" xfId="0" applyNumberFormat="1" applyFont="1" applyFill="1" applyBorder="1" applyAlignment="1">
      <alignment horizontal="left" vertical="center" wrapText="1"/>
    </xf>
    <xf numFmtId="0" fontId="33" fillId="19" borderId="8" xfId="0" applyFont="1" applyFill="1" applyBorder="1" applyAlignment="1">
      <alignment horizontal="left" vertical="center" wrapText="1"/>
    </xf>
    <xf numFmtId="0" fontId="34" fillId="19" borderId="8" xfId="0" applyFont="1" applyFill="1" applyBorder="1" applyAlignment="1">
      <alignment horizontal="left" vertical="center" wrapText="1"/>
    </xf>
    <xf numFmtId="49" fontId="35" fillId="19" borderId="8" xfId="0" applyNumberFormat="1" applyFont="1" applyFill="1" applyBorder="1" applyAlignment="1">
      <alignment horizontal="left" vertical="center" wrapText="1"/>
    </xf>
    <xf numFmtId="49" fontId="33" fillId="19" borderId="8" xfId="0" applyNumberFormat="1" applyFont="1" applyFill="1" applyBorder="1" applyAlignment="1">
      <alignment horizontal="left" vertical="center" wrapText="1"/>
    </xf>
    <xf numFmtId="49" fontId="34" fillId="19" borderId="8" xfId="0" applyNumberFormat="1" applyFont="1" applyFill="1" applyBorder="1" applyAlignment="1">
      <alignment horizontal="left" vertical="center" wrapText="1"/>
    </xf>
    <xf numFmtId="49" fontId="32" fillId="19" borderId="8" xfId="0" applyNumberFormat="1" applyFont="1" applyFill="1" applyBorder="1" applyAlignment="1" quotePrefix="1">
      <alignment horizontal="left" vertical="center" wrapText="1"/>
    </xf>
    <xf numFmtId="0" fontId="32" fillId="19" borderId="8" xfId="0" applyFont="1" applyFill="1" applyBorder="1" applyAlignment="1" quotePrefix="1">
      <alignment horizontal="left" vertical="center" wrapText="1"/>
    </xf>
    <xf numFmtId="0" fontId="33" fillId="19" borderId="8" xfId="0" applyFont="1" applyFill="1" applyBorder="1" applyAlignment="1" quotePrefix="1">
      <alignment horizontal="left" vertical="center" wrapText="1"/>
    </xf>
    <xf numFmtId="0" fontId="34" fillId="19" borderId="8" xfId="0" applyFont="1" applyFill="1" applyBorder="1" applyAlignment="1" quotePrefix="1">
      <alignment horizontal="left" vertical="center" wrapText="1"/>
    </xf>
  </cellXfs>
  <cellStyles count="58">
    <cellStyle name="常规" xfId="0" builtinId="0"/>
    <cellStyle name="常规 6" xfId="1"/>
    <cellStyle name="常规 5" xfId="2"/>
    <cellStyle name="常规 4" xfId="3"/>
    <cellStyle name="常规 24" xfId="4"/>
    <cellStyle name="常规 2" xfId="5"/>
    <cellStyle name="60% - 强调文字颜色 6" xfId="6" builtinId="52"/>
    <cellStyle name="20% - 强调文字颜色 4" xfId="7" builtinId="42"/>
    <cellStyle name="强调文字颜色 4" xfId="8" builtinId="41"/>
    <cellStyle name="输入" xfId="9" builtinId="20"/>
    <cellStyle name="40% - 强调文字颜色 3" xfId="10" builtinId="39"/>
    <cellStyle name="20% - 强调文字颜色 3" xfId="11" builtinId="38"/>
    <cellStyle name="货币" xfId="12" builtinId="4"/>
    <cellStyle name="强调文字颜色 3" xfId="13" builtinId="37"/>
    <cellStyle name="百分比" xfId="14" builtinId="5"/>
    <cellStyle name="60% - 强调文字颜色 2" xfId="15" builtinId="36"/>
    <cellStyle name="60% - 强调文字颜色 5" xfId="16" builtinId="48"/>
    <cellStyle name="强调文字颜色 2" xfId="17" builtinId="33"/>
    <cellStyle name="60% - 强调文字颜色 1" xfId="18" builtinId="32"/>
    <cellStyle name="60% - 强调文字颜色 4" xfId="19" builtinId="44"/>
    <cellStyle name="计算" xfId="20" builtinId="22"/>
    <cellStyle name="强调文字颜色 1" xfId="21" builtinId="29"/>
    <cellStyle name="适中" xfId="22" builtinId="28"/>
    <cellStyle name="20% - 强调文字颜色 5" xfId="23" builtinId="46"/>
    <cellStyle name="好" xfId="24" builtinId="26"/>
    <cellStyle name="20% - 强调文字颜色 1" xfId="25" builtinId="30"/>
    <cellStyle name="汇总" xfId="26" builtinId="25"/>
    <cellStyle name="差" xfId="27" builtinId="27"/>
    <cellStyle name="检查单元格" xfId="28" builtinId="23"/>
    <cellStyle name="输出" xfId="29" builtinId="21"/>
    <cellStyle name="标题 1" xfId="30" builtinId="16"/>
    <cellStyle name="解释性文本" xfId="31" builtinId="53"/>
    <cellStyle name="20% - 强调文字颜色 2" xfId="32" builtinId="34"/>
    <cellStyle name="标题 4" xfId="33" builtinId="19"/>
    <cellStyle name="货币[0]" xfId="34" builtinId="7"/>
    <cellStyle name="40% - 强调文字颜色 4" xfId="35" builtinId="43"/>
    <cellStyle name="千位分隔" xfId="36" builtinId="3"/>
    <cellStyle name="已访问的超链接" xfId="37" builtinId="9"/>
    <cellStyle name="标题" xfId="38" builtinId="15"/>
    <cellStyle name="常规 8" xfId="39"/>
    <cellStyle name="40% - 强调文字颜色 2" xfId="40" builtinId="35"/>
    <cellStyle name="警告文本" xfId="41" builtinId="11"/>
    <cellStyle name="60% - 强调文字颜色 3" xfId="42" builtinId="40"/>
    <cellStyle name="常规_PCM03F01-Product Access Control List Form" xfId="43"/>
    <cellStyle name="注释" xfId="44" builtinId="10"/>
    <cellStyle name="20% - 强调文字颜色 6" xfId="45" builtinId="50"/>
    <cellStyle name="强调文字颜色 5" xfId="46" builtinId="45"/>
    <cellStyle name="40% - 强调文字颜色 6" xfId="47" builtinId="51"/>
    <cellStyle name="超链接" xfId="48" builtinId="8"/>
    <cellStyle name="千位分隔[0]" xfId="49" builtinId="6"/>
    <cellStyle name="标题 2" xfId="50" builtinId="17"/>
    <cellStyle name="40% - 强调文字颜色 5" xfId="51" builtinId="47"/>
    <cellStyle name="标题 3" xfId="52" builtinId="18"/>
    <cellStyle name="强调文字颜色 6" xfId="53" builtinId="49"/>
    <cellStyle name="常规 7" xfId="54"/>
    <cellStyle name="40% - 强调文字颜色 1" xfId="55" builtinId="31"/>
    <cellStyle name="常规 3" xfId="56"/>
    <cellStyle name="链接单元格" xfId="57" builtinId="24"/>
  </cellStyles>
  <tableStyles count="0" defaultTableStyle="TableStyleMedium2" defaultPivotStyle="PivotStyleMedium9"/>
  <colors>
    <mruColors>
      <color rgb="00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3" Type="http://schemas.openxmlformats.org/officeDocument/2006/relationships/image" Target="media/image17.jpeg"/><Relationship Id="rId2" Type="http://schemas.openxmlformats.org/officeDocument/2006/relationships/image" Target="media/image6.jpeg"/><Relationship Id="rId1" Type="http://schemas.openxmlformats.org/officeDocument/2006/relationships/image" Target="media/image16.png"/></Relationships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customXml" Target="../customXml/item3.xml"/><Relationship Id="rId17" Type="http://schemas.openxmlformats.org/officeDocument/2006/relationships/customXml" Target="../customXml/item2.xml"/><Relationship Id="rId16" Type="http://schemas.openxmlformats.org/officeDocument/2006/relationships/customXml" Target="../customXml/item1.xml"/><Relationship Id="rId15" Type="http://www.wps.cn/officeDocument/2020/cellImage" Target="cellimages.xml"/><Relationship Id="rId14" Type="http://schemas.openxmlformats.org/officeDocument/2006/relationships/sharedStrings" Target="sharedString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jpe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4" Type="http://schemas.openxmlformats.org/officeDocument/2006/relationships/image" Target="../media/image9.jpeg"/><Relationship Id="rId3" Type="http://schemas.openxmlformats.org/officeDocument/2006/relationships/image" Target="../media/image8.png"/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41275</xdr:colOff>
      <xdr:row>32</xdr:row>
      <xdr:rowOff>5715</xdr:rowOff>
    </xdr:from>
    <xdr:to>
      <xdr:col>10</xdr:col>
      <xdr:colOff>184150</xdr:colOff>
      <xdr:row>55</xdr:row>
      <xdr:rowOff>53340</xdr:rowOff>
    </xdr:to>
    <xdr:pic>
      <xdr:nvPicPr>
        <xdr:cNvPr id="3" name="图片 2"/>
        <xdr:cNvPicPr/>
      </xdr:nvPicPr>
      <xdr:blipFill>
        <a:blip r:embed="rId1"/>
        <a:stretch>
          <a:fillRect/>
        </a:stretch>
      </xdr:blipFill>
      <xdr:spPr>
        <a:xfrm>
          <a:off x="2098675" y="5492115"/>
          <a:ext cx="4943475" cy="5667375"/>
        </a:xfrm>
        <a:prstGeom prst="rect">
          <a:avLst/>
        </a:prstGeom>
      </xdr:spPr>
    </xdr:pic>
    <xdr:clientData/>
  </xdr:twoCellAnchor>
  <xdr:twoCellAnchor editAs="oneCell">
    <xdr:from>
      <xdr:col>2</xdr:col>
      <xdr:colOff>686435</xdr:colOff>
      <xdr:row>56</xdr:row>
      <xdr:rowOff>28575</xdr:rowOff>
    </xdr:from>
    <xdr:to>
      <xdr:col>10</xdr:col>
      <xdr:colOff>262255</xdr:colOff>
      <xdr:row>77</xdr:row>
      <xdr:rowOff>129540</xdr:rowOff>
    </xdr:to>
    <xdr:pic>
      <xdr:nvPicPr>
        <xdr:cNvPr id="5" name="图片 4"/>
        <xdr:cNvPicPr/>
      </xdr:nvPicPr>
      <xdr:blipFill>
        <a:blip r:embed="rId2"/>
        <a:stretch>
          <a:fillRect/>
        </a:stretch>
      </xdr:blipFill>
      <xdr:spPr>
        <a:xfrm>
          <a:off x="2057400" y="11306175"/>
          <a:ext cx="5062855" cy="3949065"/>
        </a:xfrm>
        <a:prstGeom prst="rect">
          <a:avLst/>
        </a:prstGeom>
      </xdr:spPr>
    </xdr:pic>
    <xdr:clientData/>
  </xdr:twoCellAnchor>
  <xdr:twoCellAnchor editAs="oneCell">
    <xdr:from>
      <xdr:col>16</xdr:col>
      <xdr:colOff>14605</xdr:colOff>
      <xdr:row>33</xdr:row>
      <xdr:rowOff>41910</xdr:rowOff>
    </xdr:from>
    <xdr:to>
      <xdr:col>26</xdr:col>
      <xdr:colOff>494665</xdr:colOff>
      <xdr:row>40</xdr:row>
      <xdr:rowOff>66040</xdr:rowOff>
    </xdr:to>
    <xdr:pic>
      <xdr:nvPicPr>
        <xdr:cNvPr id="2" name="图片 1"/>
        <xdr:cNvPicPr/>
      </xdr:nvPicPr>
      <xdr:blipFill>
        <a:blip r:embed="rId3"/>
        <a:stretch>
          <a:fillRect/>
        </a:stretch>
      </xdr:blipFill>
      <xdr:spPr>
        <a:xfrm>
          <a:off x="14311630" y="5737860"/>
          <a:ext cx="7338060" cy="1681480"/>
        </a:xfrm>
        <a:prstGeom prst="rect">
          <a:avLst/>
        </a:prstGeom>
      </xdr:spPr>
    </xdr:pic>
    <xdr:clientData/>
  </xdr:twoCellAnchor>
  <xdr:twoCellAnchor editAs="oneCell">
    <xdr:from>
      <xdr:col>15</xdr:col>
      <xdr:colOff>680720</xdr:colOff>
      <xdr:row>41</xdr:row>
      <xdr:rowOff>24130</xdr:rowOff>
    </xdr:from>
    <xdr:to>
      <xdr:col>26</xdr:col>
      <xdr:colOff>492125</xdr:colOff>
      <xdr:row>58</xdr:row>
      <xdr:rowOff>200025</xdr:rowOff>
    </xdr:to>
    <xdr:pic>
      <xdr:nvPicPr>
        <xdr:cNvPr id="6" name="图片 5"/>
        <xdr:cNvPicPr/>
      </xdr:nvPicPr>
      <xdr:blipFill>
        <a:blip r:embed="rId4"/>
        <a:stretch>
          <a:fillRect/>
        </a:stretch>
      </xdr:blipFill>
      <xdr:spPr>
        <a:xfrm>
          <a:off x="14291945" y="7586980"/>
          <a:ext cx="7355205" cy="425259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609599</xdr:colOff>
      <xdr:row>31</xdr:row>
      <xdr:rowOff>59780</xdr:rowOff>
    </xdr:to>
    <xdr:pic>
      <xdr:nvPicPr>
        <xdr:cNvPr id="9" name="图片 8"/>
        <xdr:cNvPicPr>
          <a:picLocks noChangeAspect="1"/>
        </xdr:cNvPicPr>
      </xdr:nvPicPr>
      <xdr:blipFill>
        <a:blip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534390" cy="53746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190500</xdr:colOff>
          <xdr:row>74</xdr:row>
          <xdr:rowOff>161925</xdr:rowOff>
        </xdr:from>
        <xdr:to>
          <xdr:col>8</xdr:col>
          <xdr:colOff>2190750</xdr:colOff>
          <xdr:row>83</xdr:row>
          <xdr:rowOff>190500</xdr:rowOff>
        </xdr:to>
        <xdr:sp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876300" y="24758015"/>
              <a:ext cx="12211050" cy="191452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619125</xdr:colOff>
          <xdr:row>49</xdr:row>
          <xdr:rowOff>38100</xdr:rowOff>
        </xdr:from>
        <xdr:to>
          <xdr:col>16</xdr:col>
          <xdr:colOff>152400</xdr:colOff>
          <xdr:row>59</xdr:row>
          <xdr:rowOff>133350</xdr:rowOff>
        </xdr:to>
        <xdr:sp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18621375" y="19395440"/>
              <a:ext cx="4333875" cy="219075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675005</xdr:colOff>
      <xdr:row>48</xdr:row>
      <xdr:rowOff>31115</xdr:rowOff>
    </xdr:from>
    <xdr:to>
      <xdr:col>4</xdr:col>
      <xdr:colOff>981075</xdr:colOff>
      <xdr:row>71</xdr:row>
      <xdr:rowOff>86360</xdr:rowOff>
    </xdr:to>
    <xdr:pic>
      <xdr:nvPicPr>
        <xdr:cNvPr id="2" name="图片 1"/>
        <xdr:cNvPicPr/>
      </xdr:nvPicPr>
      <xdr:blipFill>
        <a:blip r:embed="rId1"/>
        <a:stretch>
          <a:fillRect/>
        </a:stretch>
      </xdr:blipFill>
      <xdr:spPr>
        <a:xfrm>
          <a:off x="675005" y="19178905"/>
          <a:ext cx="6830695" cy="487489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1047115</xdr:colOff>
      <xdr:row>48</xdr:row>
      <xdr:rowOff>12700</xdr:rowOff>
    </xdr:from>
    <xdr:to>
      <xdr:col>8</xdr:col>
      <xdr:colOff>3683000</xdr:colOff>
      <xdr:row>72</xdr:row>
      <xdr:rowOff>0</xdr:rowOff>
    </xdr:to>
    <xdr:pic>
      <xdr:nvPicPr>
        <xdr:cNvPr id="3" name="图片 2"/>
        <xdr:cNvPicPr/>
      </xdr:nvPicPr>
      <xdr:blipFill>
        <a:blip r:embed="rId2"/>
        <a:stretch>
          <a:fillRect/>
        </a:stretch>
      </xdr:blipFill>
      <xdr:spPr>
        <a:xfrm>
          <a:off x="7571740" y="19160490"/>
          <a:ext cx="7007860" cy="5016500"/>
        </a:xfrm>
        <a:prstGeom prst="rect">
          <a:avLst/>
        </a:prstGeom>
      </xdr:spPr>
    </xdr:pic>
    <xdr:clientData/>
  </xdr:twoCellAnchor>
  <xdr:twoCellAnchor editAs="oneCell">
    <xdr:from>
      <xdr:col>9</xdr:col>
      <xdr:colOff>351155</xdr:colOff>
      <xdr:row>64</xdr:row>
      <xdr:rowOff>133350</xdr:rowOff>
    </xdr:from>
    <xdr:to>
      <xdr:col>22</xdr:col>
      <xdr:colOff>274955</xdr:colOff>
      <xdr:row>99</xdr:row>
      <xdr:rowOff>185420</xdr:rowOff>
    </xdr:to>
    <xdr:pic>
      <xdr:nvPicPr>
        <xdr:cNvPr id="4" name="图片 3"/>
        <xdr:cNvPicPr/>
      </xdr:nvPicPr>
      <xdr:blipFill>
        <a:blip r:embed="rId3"/>
        <a:stretch>
          <a:fillRect/>
        </a:stretch>
      </xdr:blipFill>
      <xdr:spPr>
        <a:xfrm>
          <a:off x="18353405" y="22633940"/>
          <a:ext cx="8839200" cy="7386320"/>
        </a:xfrm>
        <a:prstGeom prst="rect">
          <a:avLst/>
        </a:prstGeom>
      </xdr:spPr>
    </xdr:pic>
    <xdr:clientData/>
  </xdr:twoCellAnchor>
  <xdr:twoCellAnchor editAs="oneCell">
    <xdr:from>
      <xdr:col>22</xdr:col>
      <xdr:colOff>448310</xdr:colOff>
      <xdr:row>64</xdr:row>
      <xdr:rowOff>137160</xdr:rowOff>
    </xdr:from>
    <xdr:to>
      <xdr:col>36</xdr:col>
      <xdr:colOff>102870</xdr:colOff>
      <xdr:row>96</xdr:row>
      <xdr:rowOff>104140</xdr:rowOff>
    </xdr:to>
    <xdr:pic>
      <xdr:nvPicPr>
        <xdr:cNvPr id="5" name="图片 4"/>
        <xdr:cNvPicPr/>
      </xdr:nvPicPr>
      <xdr:blipFill>
        <a:blip r:embed="rId4"/>
        <a:stretch>
          <a:fillRect/>
        </a:stretch>
      </xdr:blipFill>
      <xdr:spPr>
        <a:xfrm>
          <a:off x="27365960" y="22637750"/>
          <a:ext cx="9255760" cy="66725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352424</xdr:colOff>
      <xdr:row>4</xdr:row>
      <xdr:rowOff>170500</xdr:rowOff>
    </xdr:from>
    <xdr:to>
      <xdr:col>9</xdr:col>
      <xdr:colOff>257174</xdr:colOff>
      <xdr:row>31</xdr:row>
      <xdr:rowOff>77801</xdr:rowOff>
    </xdr:to>
    <xdr:pic>
      <xdr:nvPicPr>
        <xdr:cNvPr id="2" name="pic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18490" y="1589405"/>
          <a:ext cx="10734675" cy="453644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9</xdr:row>
      <xdr:rowOff>92026</xdr:rowOff>
    </xdr:from>
    <xdr:to>
      <xdr:col>6</xdr:col>
      <xdr:colOff>571500</xdr:colOff>
      <xdr:row>49</xdr:row>
      <xdr:rowOff>158538</xdr:rowOff>
    </xdr:to>
    <xdr:pic>
      <xdr:nvPicPr>
        <xdr:cNvPr id="2" name="ZH-CN_TOPIC_0000002194506373__image551" descr="https://resource.idp.huawei.com/idpresource/nasshare/editor/image/203024789641/1_zh-cn_image_0000002194506697.png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3444240"/>
          <a:ext cx="10458450" cy="8448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1107831</xdr:colOff>
      <xdr:row>32</xdr:row>
      <xdr:rowOff>17585</xdr:rowOff>
    </xdr:from>
    <xdr:to>
      <xdr:col>4</xdr:col>
      <xdr:colOff>943708</xdr:colOff>
      <xdr:row>33</xdr:row>
      <xdr:rowOff>82062</xdr:rowOff>
    </xdr:to>
    <xdr:sp>
      <xdr:nvSpPr>
        <xdr:cNvPr id="3" name="椭圆 2"/>
        <xdr:cNvSpPr/>
      </xdr:nvSpPr>
      <xdr:spPr>
        <a:xfrm>
          <a:off x="6565265" y="8189595"/>
          <a:ext cx="1141095" cy="27432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1905</xdr:colOff>
      <xdr:row>0</xdr:row>
      <xdr:rowOff>1905</xdr:rowOff>
    </xdr:from>
    <xdr:to>
      <xdr:col>47</xdr:col>
      <xdr:colOff>426085</xdr:colOff>
      <xdr:row>37</xdr:row>
      <xdr:rowOff>127635</xdr:rowOff>
    </xdr:to>
    <xdr:pic>
      <xdr:nvPicPr>
        <xdr:cNvPr id="2" name="图片 1"/>
        <xdr:cNvPicPr/>
      </xdr:nvPicPr>
      <xdr:blipFill>
        <a:blip r:embed="rId1"/>
        <a:stretch>
          <a:fillRect/>
        </a:stretch>
      </xdr:blipFill>
      <xdr:spPr>
        <a:xfrm>
          <a:off x="1905" y="1905"/>
          <a:ext cx="32656780" cy="646938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44</xdr:col>
      <xdr:colOff>281038</xdr:colOff>
      <xdr:row>36</xdr:row>
      <xdr:rowOff>169244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455870" cy="634111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121920</xdr:colOff>
      <xdr:row>11</xdr:row>
      <xdr:rowOff>102870</xdr:rowOff>
    </xdr:to>
    <xdr:clientData/>
  </xdr:twoCellAnchor>
  <xdr:twoCellAnchor editAs="oneCell">
    <xdr:from>
      <xdr:col>0</xdr:col>
      <xdr:colOff>0</xdr:colOff>
      <xdr:row>0</xdr:row>
      <xdr:rowOff>0</xdr:rowOff>
    </xdr:from>
    <xdr:to>
      <xdr:col>13</xdr:col>
      <xdr:colOff>228600</xdr:colOff>
      <xdr:row>38</xdr:row>
      <xdr:rowOff>5080</xdr:rowOff>
    </xdr:to>
    <xdr:clientData/>
  </xdr:twoCellAnchor>
  <xdr:twoCellAnchor editAs="oneCell">
    <xdr:from>
      <xdr:col>0</xdr:col>
      <xdr:colOff>0</xdr:colOff>
      <xdr:row>0</xdr:row>
      <xdr:rowOff>0</xdr:rowOff>
    </xdr:from>
    <xdr:to>
      <xdr:col>21</xdr:col>
      <xdr:colOff>59690</xdr:colOff>
      <xdr:row>20</xdr:row>
      <xdr:rowOff>172085</xdr:rowOff>
    </xdr:to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6" Type="http://schemas.openxmlformats.org/officeDocument/2006/relationships/image" Target="../media/image11.emf"/><Relationship Id="rId5" Type="http://schemas.openxmlformats.org/officeDocument/2006/relationships/oleObject" Target="../embeddings/oleObject2.bin"/><Relationship Id="rId4" Type="http://schemas.openxmlformats.org/officeDocument/2006/relationships/image" Target="../media/image10.emf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4"/>
  <sheetViews>
    <sheetView topLeftCell="E12" workbookViewId="0">
      <selection activeCell="E12" sqref="E12"/>
    </sheetView>
  </sheetViews>
  <sheetFormatPr defaultColWidth="9" defaultRowHeight="13.5"/>
  <cols>
    <col min="1" max="1" width="22.25" customWidth="1"/>
    <col min="2" max="2" width="25.75" customWidth="1"/>
    <col min="3" max="3" width="60" customWidth="1"/>
  </cols>
  <sheetData>
    <row r="1" ht="18" spans="1:3">
      <c r="A1" s="270" t="s">
        <v>0</v>
      </c>
      <c r="B1" s="271"/>
      <c r="C1" s="271"/>
    </row>
    <row r="2" ht="29.25" spans="1:3">
      <c r="A2" s="272" t="s">
        <v>1</v>
      </c>
      <c r="B2" s="273" t="s">
        <v>2</v>
      </c>
      <c r="C2" s="274" t="s">
        <v>3</v>
      </c>
    </row>
    <row r="3" ht="42.75" spans="1:3">
      <c r="A3" s="275" t="s">
        <v>4</v>
      </c>
      <c r="B3" s="282" t="s">
        <v>5</v>
      </c>
      <c r="C3" s="283" t="s">
        <v>6</v>
      </c>
    </row>
    <row r="4" ht="42.75" spans="1:3">
      <c r="A4" s="276" t="s">
        <v>7</v>
      </c>
      <c r="B4" s="282" t="s">
        <v>8</v>
      </c>
      <c r="C4" s="284" t="s">
        <v>9</v>
      </c>
    </row>
    <row r="5" ht="71.25" spans="1:3">
      <c r="A5" s="276" t="s">
        <v>10</v>
      </c>
      <c r="B5" s="282" t="s">
        <v>11</v>
      </c>
      <c r="C5" s="285" t="s">
        <v>12</v>
      </c>
    </row>
    <row r="6" ht="171" spans="1:3">
      <c r="A6" s="276" t="s">
        <v>13</v>
      </c>
      <c r="B6" s="282" t="s">
        <v>14</v>
      </c>
      <c r="C6" s="285" t="s">
        <v>15</v>
      </c>
    </row>
    <row r="7" ht="14.25" spans="1:3">
      <c r="A7" s="279" t="s">
        <v>16</v>
      </c>
      <c r="B7" s="285" t="s">
        <v>17</v>
      </c>
      <c r="C7" s="280" t="s">
        <v>18</v>
      </c>
    </row>
    <row r="8" ht="28.5" spans="1:3">
      <c r="A8" s="278" t="s">
        <v>19</v>
      </c>
      <c r="B8" s="285" t="s">
        <v>17</v>
      </c>
      <c r="C8" s="278" t="s">
        <v>20</v>
      </c>
    </row>
    <row r="9" ht="14.25" spans="1:3">
      <c r="A9" s="278" t="s">
        <v>19</v>
      </c>
      <c r="B9" s="285" t="s">
        <v>17</v>
      </c>
      <c r="C9" s="278" t="s">
        <v>21</v>
      </c>
    </row>
    <row r="10" ht="14.25" spans="1:3">
      <c r="A10" s="278" t="s">
        <v>22</v>
      </c>
      <c r="B10" s="285" t="s">
        <v>17</v>
      </c>
      <c r="C10" s="278" t="s">
        <v>23</v>
      </c>
    </row>
    <row r="11" ht="14.25" spans="1:3">
      <c r="A11" s="278" t="s">
        <v>22</v>
      </c>
      <c r="B11" s="285" t="s">
        <v>17</v>
      </c>
      <c r="C11" s="278" t="s">
        <v>24</v>
      </c>
    </row>
    <row r="12" ht="14.25" spans="1:3">
      <c r="A12" s="278" t="s">
        <v>25</v>
      </c>
      <c r="B12" s="285" t="s">
        <v>17</v>
      </c>
      <c r="C12" s="278" t="s">
        <v>26</v>
      </c>
    </row>
    <row r="13" ht="14.25" spans="1:3">
      <c r="A13" s="278" t="s">
        <v>27</v>
      </c>
      <c r="B13" s="285" t="s">
        <v>17</v>
      </c>
      <c r="C13" s="278" t="s">
        <v>28</v>
      </c>
    </row>
    <row r="14" ht="28.5" spans="1:23">
      <c r="A14" s="278" t="s">
        <v>29</v>
      </c>
      <c r="B14" s="285" t="s">
        <v>17</v>
      </c>
      <c r="C14" s="278" t="s">
        <v>30</v>
      </c>
      <c r="W14" s="225" t="s">
        <v>31</v>
      </c>
    </row>
    <row r="15" ht="14.25" spans="1:3">
      <c r="A15" s="278" t="s">
        <v>29</v>
      </c>
      <c r="B15" s="285" t="s">
        <v>17</v>
      </c>
      <c r="C15" s="278" t="s">
        <v>32</v>
      </c>
    </row>
    <row r="16" ht="14.25" spans="1:3">
      <c r="A16" s="278" t="s">
        <v>33</v>
      </c>
      <c r="B16" s="285" t="s">
        <v>17</v>
      </c>
      <c r="C16" s="278" t="s">
        <v>34</v>
      </c>
    </row>
    <row r="17" ht="14.25" spans="1:3">
      <c r="A17" s="278" t="s">
        <v>33</v>
      </c>
      <c r="B17" s="285" t="s">
        <v>17</v>
      </c>
      <c r="C17" s="278" t="s">
        <v>35</v>
      </c>
    </row>
    <row r="18" ht="14.25" spans="1:3">
      <c r="A18" s="278" t="s">
        <v>36</v>
      </c>
      <c r="B18" s="285" t="s">
        <v>17</v>
      </c>
      <c r="C18" s="278" t="s">
        <v>37</v>
      </c>
    </row>
    <row r="19" ht="14.25" spans="1:3">
      <c r="A19" s="278" t="s">
        <v>38</v>
      </c>
      <c r="B19" s="285" t="s">
        <v>17</v>
      </c>
      <c r="C19" s="278" t="s">
        <v>39</v>
      </c>
    </row>
    <row r="20" ht="42.75" spans="1:3">
      <c r="A20" s="278" t="s">
        <v>40</v>
      </c>
      <c r="B20" s="285" t="s">
        <v>17</v>
      </c>
      <c r="C20" s="278" t="s">
        <v>41</v>
      </c>
    </row>
    <row r="21" ht="14.25" spans="1:3">
      <c r="A21" s="278" t="s">
        <v>42</v>
      </c>
      <c r="B21" s="281" t="s">
        <v>43</v>
      </c>
      <c r="C21" s="278" t="s">
        <v>44</v>
      </c>
    </row>
    <row r="22" ht="14.25" spans="1:3">
      <c r="A22" s="278" t="s">
        <v>45</v>
      </c>
      <c r="B22" s="281" t="s">
        <v>43</v>
      </c>
      <c r="C22" s="278" t="s">
        <v>46</v>
      </c>
    </row>
    <row r="23" ht="14.25" spans="1:3">
      <c r="A23" s="278" t="s">
        <v>45</v>
      </c>
      <c r="B23" s="281" t="s">
        <v>43</v>
      </c>
      <c r="C23" s="278" t="s">
        <v>47</v>
      </c>
    </row>
    <row r="24" ht="42.75" spans="1:3">
      <c r="A24" s="278" t="s">
        <v>48</v>
      </c>
      <c r="B24" s="281" t="s">
        <v>43</v>
      </c>
      <c r="C24" s="278" t="s">
        <v>49</v>
      </c>
    </row>
  </sheetData>
  <sheetProtection formatCells="0" insertHyperlinks="0" autoFilter="0"/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L1:Q64"/>
  <sheetViews>
    <sheetView tabSelected="1" workbookViewId="0">
      <selection activeCell="Q15" sqref="Q15"/>
    </sheetView>
  </sheetViews>
  <sheetFormatPr defaultColWidth="9" defaultRowHeight="13.5"/>
  <cols>
    <col min="12" max="12" width="16.5" customWidth="1"/>
    <col min="13" max="13" width="36" customWidth="1"/>
    <col min="14" max="14" width="18.125" customWidth="1"/>
  </cols>
  <sheetData>
    <row r="1" spans="15:15">
      <c r="O1" s="225"/>
    </row>
    <row r="7" customHeight="1"/>
    <row r="8" spans="17:17">
      <c r="Q8" s="225"/>
    </row>
    <row r="13" customHeight="1"/>
    <row r="18" customHeight="1"/>
    <row r="33" ht="16.5" spans="17:17">
      <c r="Q33" s="269" t="s">
        <v>50</v>
      </c>
    </row>
    <row r="34" ht="15" spans="12:14">
      <c r="L34" s="265" t="s">
        <v>51</v>
      </c>
      <c r="M34" s="265" t="s">
        <v>52</v>
      </c>
      <c r="N34" s="265" t="s">
        <v>53</v>
      </c>
    </row>
    <row r="35" ht="16.5" spans="12:14">
      <c r="L35" s="266" t="s">
        <v>54</v>
      </c>
      <c r="M35" s="266" t="s">
        <v>55</v>
      </c>
      <c r="N35" s="266" t="s">
        <v>56</v>
      </c>
    </row>
    <row r="36" ht="16.5" spans="12:14">
      <c r="L36" s="266" t="s">
        <v>57</v>
      </c>
      <c r="M36" s="266" t="s">
        <v>58</v>
      </c>
      <c r="N36" s="266" t="s">
        <v>59</v>
      </c>
    </row>
    <row r="37" ht="16.5" spans="12:14">
      <c r="L37" s="266" t="s">
        <v>60</v>
      </c>
      <c r="M37" s="266" t="s">
        <v>61</v>
      </c>
      <c r="N37" s="266" t="s">
        <v>59</v>
      </c>
    </row>
    <row r="38" ht="16.5" spans="12:14">
      <c r="L38" s="266" t="s">
        <v>62</v>
      </c>
      <c r="M38" s="266" t="s">
        <v>63</v>
      </c>
      <c r="N38" s="266" t="s">
        <v>56</v>
      </c>
    </row>
    <row r="39" ht="16.5" spans="12:14">
      <c r="L39" s="266" t="s">
        <v>64</v>
      </c>
      <c r="M39" s="266" t="s">
        <v>65</v>
      </c>
      <c r="N39" s="266" t="s">
        <v>59</v>
      </c>
    </row>
    <row r="40" ht="33" spans="12:14">
      <c r="L40" s="266" t="s">
        <v>66</v>
      </c>
      <c r="M40" s="266" t="s">
        <v>67</v>
      </c>
      <c r="N40" s="268" t="s">
        <v>68</v>
      </c>
    </row>
    <row r="41" ht="16.5" spans="12:14">
      <c r="L41" s="266" t="s">
        <v>69</v>
      </c>
      <c r="M41" s="266" t="s">
        <v>70</v>
      </c>
      <c r="N41" s="266" t="s">
        <v>56</v>
      </c>
    </row>
    <row r="42" ht="16.5" spans="12:14">
      <c r="L42" s="266" t="s">
        <v>71</v>
      </c>
      <c r="M42" s="266" t="s">
        <v>72</v>
      </c>
      <c r="N42" s="266" t="s">
        <v>59</v>
      </c>
    </row>
    <row r="43" ht="33" spans="12:14">
      <c r="L43" s="266" t="s">
        <v>73</v>
      </c>
      <c r="M43" s="266" t="s">
        <v>74</v>
      </c>
      <c r="N43" s="266" t="s">
        <v>59</v>
      </c>
    </row>
    <row r="44" ht="33" spans="12:14">
      <c r="L44" s="266" t="s">
        <v>75</v>
      </c>
      <c r="M44" s="266" t="s">
        <v>76</v>
      </c>
      <c r="N44" s="268" t="s">
        <v>77</v>
      </c>
    </row>
    <row r="45" ht="16.5" spans="12:14">
      <c r="L45" s="266" t="s">
        <v>78</v>
      </c>
      <c r="M45" s="266" t="s">
        <v>79</v>
      </c>
      <c r="N45" s="266" t="s">
        <v>56</v>
      </c>
    </row>
    <row r="46" ht="16.5" spans="12:14">
      <c r="L46" s="266" t="s">
        <v>80</v>
      </c>
      <c r="M46" s="266" t="s">
        <v>81</v>
      </c>
      <c r="N46" s="266" t="s">
        <v>56</v>
      </c>
    </row>
    <row r="47" ht="33" spans="12:14">
      <c r="L47" s="266" t="s">
        <v>82</v>
      </c>
      <c r="M47" s="266" t="s">
        <v>83</v>
      </c>
      <c r="N47" s="268" t="s">
        <v>77</v>
      </c>
    </row>
    <row r="48" ht="33" spans="12:14">
      <c r="L48" s="266" t="s">
        <v>84</v>
      </c>
      <c r="M48" s="266" t="s">
        <v>85</v>
      </c>
      <c r="N48" s="266" t="s">
        <v>59</v>
      </c>
    </row>
    <row r="49" ht="16.5" spans="12:14">
      <c r="L49" s="266" t="s">
        <v>86</v>
      </c>
      <c r="M49" s="266" t="s">
        <v>87</v>
      </c>
      <c r="N49" s="266" t="s">
        <v>56</v>
      </c>
    </row>
    <row r="58" ht="15" spans="12:14">
      <c r="L58" s="267" t="s">
        <v>51</v>
      </c>
      <c r="M58" s="267" t="s">
        <v>52</v>
      </c>
      <c r="N58" s="267" t="s">
        <v>53</v>
      </c>
    </row>
    <row r="59" ht="16.5" spans="12:14">
      <c r="L59" s="266" t="s">
        <v>88</v>
      </c>
      <c r="M59" s="266" t="s">
        <v>89</v>
      </c>
      <c r="N59" s="266" t="s">
        <v>56</v>
      </c>
    </row>
    <row r="60" ht="16.5" spans="12:14">
      <c r="L60" s="266" t="s">
        <v>90</v>
      </c>
      <c r="M60" s="266" t="s">
        <v>91</v>
      </c>
      <c r="N60" s="266" t="s">
        <v>56</v>
      </c>
    </row>
    <row r="61" ht="16.5" spans="12:14">
      <c r="L61" s="266" t="s">
        <v>92</v>
      </c>
      <c r="M61" s="266" t="s">
        <v>93</v>
      </c>
      <c r="N61" s="266" t="s">
        <v>56</v>
      </c>
    </row>
    <row r="62" ht="16.5" spans="12:14">
      <c r="L62" s="266" t="s">
        <v>94</v>
      </c>
      <c r="M62" s="266" t="s">
        <v>95</v>
      </c>
      <c r="N62" s="266" t="s">
        <v>96</v>
      </c>
    </row>
    <row r="63" ht="16.5" spans="12:14">
      <c r="L63" s="266" t="s">
        <v>97</v>
      </c>
      <c r="M63" s="266" t="s">
        <v>98</v>
      </c>
      <c r="N63" s="266" t="s">
        <v>56</v>
      </c>
    </row>
    <row r="64" ht="16.5" spans="12:14">
      <c r="L64" s="266" t="s">
        <v>99</v>
      </c>
      <c r="M64" s="266" t="s">
        <v>100</v>
      </c>
      <c r="N64" s="266" t="s">
        <v>56</v>
      </c>
    </row>
  </sheetData>
  <sheetProtection formatCells="0" insertHyperlinks="0" autoFilter="0"/>
  <pageMargins left="0.75" right="0.75" top="1" bottom="1" header="0.5" footer="0.5"/>
  <pageSetup paperSize="9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8"/>
  <sheetViews>
    <sheetView zoomScale="70" zoomScaleNormal="70" workbookViewId="0">
      <pane xSplit="1" ySplit="2" topLeftCell="B9" activePane="bottomRight" state="frozen"/>
      <selection/>
      <selection pane="topRight"/>
      <selection pane="bottomLeft"/>
      <selection pane="bottomRight" activeCell="G39" sqref="G39"/>
    </sheetView>
  </sheetViews>
  <sheetFormatPr defaultColWidth="9" defaultRowHeight="13.5"/>
  <cols>
    <col min="2" max="2" width="25.875" style="181" customWidth="1"/>
    <col min="3" max="3" width="27.75" customWidth="1"/>
    <col min="4" max="4" width="14.375" customWidth="1"/>
    <col min="5" max="5" width="26.625" customWidth="1"/>
    <col min="6" max="6" width="34.125" style="181" customWidth="1"/>
    <col min="7" max="7" width="17.5" style="181" customWidth="1"/>
    <col min="8" max="8" width="11.125" customWidth="1"/>
    <col min="9" max="9" width="99.5" customWidth="1"/>
    <col min="11" max="11" width="29.5" customWidth="1"/>
    <col min="12" max="12" width="28.25" customWidth="1"/>
    <col min="15" max="15" width="22.5" customWidth="1"/>
    <col min="16" max="16" width="24" customWidth="1"/>
  </cols>
  <sheetData>
    <row r="1" customHeight="1"/>
    <row r="2" ht="72" customHeight="1" spans="2:16">
      <c r="B2" s="116" t="s">
        <v>51</v>
      </c>
      <c r="C2" s="116" t="s">
        <v>101</v>
      </c>
      <c r="D2" s="116" t="s">
        <v>102</v>
      </c>
      <c r="E2" s="116" t="s">
        <v>103</v>
      </c>
      <c r="F2" s="203" t="s">
        <v>104</v>
      </c>
      <c r="G2" s="116" t="s">
        <v>105</v>
      </c>
      <c r="H2" s="116" t="s">
        <v>106</v>
      </c>
      <c r="I2" s="116" t="s">
        <v>107</v>
      </c>
      <c r="J2" s="212"/>
      <c r="O2" s="222" t="s">
        <v>108</v>
      </c>
      <c r="P2" s="223"/>
    </row>
    <row r="3" ht="40.15" customHeight="1" spans="2:16">
      <c r="B3" s="182" t="s">
        <v>109</v>
      </c>
      <c r="C3" s="183" t="s">
        <v>110</v>
      </c>
      <c r="D3" s="184"/>
      <c r="E3" s="184"/>
      <c r="F3" s="184"/>
      <c r="G3" s="184"/>
      <c r="H3" s="184"/>
      <c r="I3" s="184"/>
      <c r="O3" s="116" t="s">
        <v>102</v>
      </c>
      <c r="P3" s="116" t="s">
        <v>111</v>
      </c>
    </row>
    <row r="4" ht="17.45" customHeight="1" spans="2:16">
      <c r="B4" s="185" t="s">
        <v>112</v>
      </c>
      <c r="C4" s="186" t="s">
        <v>113</v>
      </c>
      <c r="D4" s="187" t="s">
        <v>114</v>
      </c>
      <c r="E4" s="204" t="s">
        <v>115</v>
      </c>
      <c r="F4" s="205" t="s">
        <v>115</v>
      </c>
      <c r="G4" s="206" t="s">
        <v>116</v>
      </c>
      <c r="H4" s="135" t="s">
        <v>117</v>
      </c>
      <c r="I4" s="213" t="s">
        <v>118</v>
      </c>
      <c r="J4" s="212"/>
      <c r="O4" s="187" t="s">
        <v>114</v>
      </c>
      <c r="P4" s="204" t="s">
        <v>115</v>
      </c>
    </row>
    <row r="5" ht="17.45" customHeight="1" spans="2:16">
      <c r="B5" s="185"/>
      <c r="C5" s="188" t="s">
        <v>119</v>
      </c>
      <c r="D5" s="189" t="s">
        <v>120</v>
      </c>
      <c r="E5" s="206" t="s">
        <v>121</v>
      </c>
      <c r="F5" s="206" t="s">
        <v>121</v>
      </c>
      <c r="G5" s="206" t="s">
        <v>122</v>
      </c>
      <c r="H5" s="135" t="s">
        <v>117</v>
      </c>
      <c r="I5" s="213" t="s">
        <v>118</v>
      </c>
      <c r="J5" s="212"/>
      <c r="O5" s="189" t="s">
        <v>120</v>
      </c>
      <c r="P5" s="206" t="s">
        <v>121</v>
      </c>
    </row>
    <row r="6" ht="17.45" customHeight="1" spans="2:16">
      <c r="B6" s="185"/>
      <c r="C6" s="188" t="s">
        <v>123</v>
      </c>
      <c r="D6" s="189" t="s">
        <v>124</v>
      </c>
      <c r="E6" s="205" t="s">
        <v>125</v>
      </c>
      <c r="F6" s="205" t="s">
        <v>125</v>
      </c>
      <c r="G6" s="206" t="s">
        <v>122</v>
      </c>
      <c r="H6" s="135" t="s">
        <v>117</v>
      </c>
      <c r="I6" s="213" t="s">
        <v>118</v>
      </c>
      <c r="J6" s="212"/>
      <c r="O6" s="189" t="s">
        <v>124</v>
      </c>
      <c r="P6" s="205" t="s">
        <v>125</v>
      </c>
    </row>
    <row r="7" ht="17.45" customHeight="1" spans="2:16">
      <c r="B7" s="185"/>
      <c r="C7" s="188" t="s">
        <v>126</v>
      </c>
      <c r="D7" s="189" t="s">
        <v>127</v>
      </c>
      <c r="E7" s="205" t="s">
        <v>128</v>
      </c>
      <c r="F7" s="205" t="s">
        <v>128</v>
      </c>
      <c r="G7" s="206" t="s">
        <v>122</v>
      </c>
      <c r="H7" s="135" t="s">
        <v>117</v>
      </c>
      <c r="I7" s="213" t="s">
        <v>118</v>
      </c>
      <c r="J7" s="212"/>
      <c r="O7" s="189" t="s">
        <v>127</v>
      </c>
      <c r="P7" s="205" t="s">
        <v>128</v>
      </c>
    </row>
    <row r="8" ht="408.6" customHeight="1" spans="2:16">
      <c r="B8" s="185"/>
      <c r="C8" s="188" t="s">
        <v>129</v>
      </c>
      <c r="D8" s="189" t="s">
        <v>130</v>
      </c>
      <c r="E8" s="206" t="s">
        <v>131</v>
      </c>
      <c r="F8" s="206" t="s">
        <v>131</v>
      </c>
      <c r="G8" s="206" t="s">
        <v>132</v>
      </c>
      <c r="H8" s="135" t="s">
        <v>117</v>
      </c>
      <c r="I8" s="214" t="s">
        <v>133</v>
      </c>
      <c r="J8" s="212"/>
      <c r="O8" s="189" t="s">
        <v>130</v>
      </c>
      <c r="P8" s="206" t="s">
        <v>134</v>
      </c>
    </row>
    <row r="9" ht="82.5" spans="2:16">
      <c r="B9" s="185"/>
      <c r="C9" s="188" t="s">
        <v>135</v>
      </c>
      <c r="D9" s="189" t="s">
        <v>136</v>
      </c>
      <c r="E9" s="206" t="s">
        <v>137</v>
      </c>
      <c r="F9" s="206" t="s">
        <v>137</v>
      </c>
      <c r="G9" s="206" t="s">
        <v>122</v>
      </c>
      <c r="H9" s="135" t="s">
        <v>117</v>
      </c>
      <c r="I9" s="214" t="s">
        <v>138</v>
      </c>
      <c r="J9" s="212"/>
      <c r="O9" s="189" t="s">
        <v>136</v>
      </c>
      <c r="P9" s="206" t="s">
        <v>139</v>
      </c>
    </row>
    <row r="10" ht="115.5" spans="2:16">
      <c r="B10" s="185"/>
      <c r="C10" s="188" t="s">
        <v>140</v>
      </c>
      <c r="D10" s="189" t="s">
        <v>141</v>
      </c>
      <c r="E10" s="206" t="s">
        <v>131</v>
      </c>
      <c r="F10" s="206" t="s">
        <v>131</v>
      </c>
      <c r="G10" s="206" t="s">
        <v>122</v>
      </c>
      <c r="H10" s="135" t="s">
        <v>117</v>
      </c>
      <c r="I10" s="33" t="s">
        <v>142</v>
      </c>
      <c r="J10" s="212"/>
      <c r="O10" s="189" t="s">
        <v>141</v>
      </c>
      <c r="P10" s="206" t="s">
        <v>122</v>
      </c>
    </row>
    <row r="11" ht="264" spans="2:16">
      <c r="B11" s="185"/>
      <c r="C11" s="188" t="s">
        <v>143</v>
      </c>
      <c r="D11" s="189" t="s">
        <v>144</v>
      </c>
      <c r="E11" s="206" t="s">
        <v>145</v>
      </c>
      <c r="F11" s="206" t="s">
        <v>145</v>
      </c>
      <c r="G11" s="206" t="s">
        <v>122</v>
      </c>
      <c r="H11" s="135" t="s">
        <v>117</v>
      </c>
      <c r="I11" s="33" t="s">
        <v>146</v>
      </c>
      <c r="J11" s="212"/>
      <c r="O11" s="189" t="s">
        <v>144</v>
      </c>
      <c r="P11" s="206" t="s">
        <v>147</v>
      </c>
    </row>
    <row r="12" ht="51.4" customHeight="1" spans="2:16">
      <c r="B12" s="185"/>
      <c r="C12" s="188" t="s">
        <v>148</v>
      </c>
      <c r="D12" s="189" t="s">
        <v>149</v>
      </c>
      <c r="E12" s="206" t="s">
        <v>122</v>
      </c>
      <c r="F12" s="206" t="s">
        <v>122</v>
      </c>
      <c r="G12" s="206" t="s">
        <v>122</v>
      </c>
      <c r="H12" s="135" t="s">
        <v>117</v>
      </c>
      <c r="I12" s="214" t="s">
        <v>150</v>
      </c>
      <c r="J12" s="212"/>
      <c r="O12" s="189" t="s">
        <v>149</v>
      </c>
      <c r="P12" s="206" t="s">
        <v>122</v>
      </c>
    </row>
    <row r="13" ht="49.35" customHeight="1" spans="2:16">
      <c r="B13" s="190"/>
      <c r="C13" s="188" t="s">
        <v>148</v>
      </c>
      <c r="D13" s="189" t="s">
        <v>149</v>
      </c>
      <c r="E13" s="206" t="s">
        <v>151</v>
      </c>
      <c r="F13" s="206" t="s">
        <v>151</v>
      </c>
      <c r="G13" s="206" t="s">
        <v>122</v>
      </c>
      <c r="H13" s="135" t="s">
        <v>117</v>
      </c>
      <c r="I13" s="214" t="s">
        <v>152</v>
      </c>
      <c r="J13" s="212"/>
      <c r="O13" s="189" t="s">
        <v>149</v>
      </c>
      <c r="P13" s="206" t="s">
        <v>153</v>
      </c>
    </row>
    <row r="14" ht="17.45" customHeight="1" spans="2:16">
      <c r="B14" s="191" t="s">
        <v>154</v>
      </c>
      <c r="C14" s="192"/>
      <c r="D14" s="192"/>
      <c r="E14" s="192"/>
      <c r="F14" s="192"/>
      <c r="G14" s="192"/>
      <c r="H14" s="192"/>
      <c r="I14" s="215" t="s">
        <v>155</v>
      </c>
      <c r="J14" s="212"/>
      <c r="O14" s="120" t="s">
        <v>156</v>
      </c>
      <c r="P14" s="120" t="s">
        <v>156</v>
      </c>
    </row>
    <row r="15" ht="49.5" spans="2:16">
      <c r="B15" s="193" t="s">
        <v>60</v>
      </c>
      <c r="C15" s="194" t="s">
        <v>157</v>
      </c>
      <c r="D15" s="195" t="s">
        <v>158</v>
      </c>
      <c r="E15" s="120" t="s">
        <v>159</v>
      </c>
      <c r="F15" s="120" t="s">
        <v>159</v>
      </c>
      <c r="G15" s="195" t="s">
        <v>160</v>
      </c>
      <c r="H15" s="207" t="s">
        <v>117</v>
      </c>
      <c r="I15" s="216" t="s">
        <v>161</v>
      </c>
      <c r="J15" s="212"/>
      <c r="O15" s="120" t="s">
        <v>156</v>
      </c>
      <c r="P15" s="120" t="s">
        <v>156</v>
      </c>
    </row>
    <row r="16" ht="17.45" customHeight="1" spans="2:16">
      <c r="B16" s="193"/>
      <c r="C16" s="194" t="s">
        <v>162</v>
      </c>
      <c r="D16" s="195" t="s">
        <v>163</v>
      </c>
      <c r="E16" s="120" t="s">
        <v>156</v>
      </c>
      <c r="F16" s="197" t="s">
        <v>164</v>
      </c>
      <c r="G16" s="195" t="s">
        <v>160</v>
      </c>
      <c r="H16" s="207" t="s">
        <v>117</v>
      </c>
      <c r="I16" s="217" t="s">
        <v>165</v>
      </c>
      <c r="J16" s="212"/>
      <c r="O16" s="120" t="s">
        <v>156</v>
      </c>
      <c r="P16" s="120" t="s">
        <v>156</v>
      </c>
    </row>
    <row r="17" ht="17.45" customHeight="1" spans="2:16">
      <c r="B17" s="193"/>
      <c r="C17" s="196" t="s">
        <v>166</v>
      </c>
      <c r="D17" s="197" t="s">
        <v>167</v>
      </c>
      <c r="E17" s="120" t="s">
        <v>156</v>
      </c>
      <c r="F17" s="197" t="s">
        <v>164</v>
      </c>
      <c r="G17" s="197" t="s">
        <v>160</v>
      </c>
      <c r="H17" s="208" t="s">
        <v>117</v>
      </c>
      <c r="I17" s="218" t="s">
        <v>168</v>
      </c>
      <c r="J17" s="212"/>
      <c r="O17" s="120" t="s">
        <v>156</v>
      </c>
      <c r="P17" s="120" t="s">
        <v>156</v>
      </c>
    </row>
    <row r="18" ht="214.5" spans="2:16">
      <c r="B18" s="5" t="s">
        <v>62</v>
      </c>
      <c r="C18" s="132" t="s">
        <v>169</v>
      </c>
      <c r="D18" s="5" t="s">
        <v>170</v>
      </c>
      <c r="E18" s="5" t="s">
        <v>171</v>
      </c>
      <c r="F18" s="5" t="s">
        <v>171</v>
      </c>
      <c r="G18" s="5" t="s">
        <v>122</v>
      </c>
      <c r="H18" s="135" t="s">
        <v>117</v>
      </c>
      <c r="I18" s="219" t="s">
        <v>172</v>
      </c>
      <c r="J18" s="212"/>
      <c r="O18" s="5" t="s">
        <v>170</v>
      </c>
      <c r="P18" s="5" t="s">
        <v>173</v>
      </c>
    </row>
    <row r="19" ht="181.5" spans="2:16">
      <c r="B19" s="5"/>
      <c r="C19" s="39" t="s">
        <v>174</v>
      </c>
      <c r="D19" s="5" t="s">
        <v>175</v>
      </c>
      <c r="E19" s="5" t="s">
        <v>171</v>
      </c>
      <c r="F19" s="5" t="s">
        <v>171</v>
      </c>
      <c r="G19" s="5" t="s">
        <v>122</v>
      </c>
      <c r="H19" s="135" t="s">
        <v>117</v>
      </c>
      <c r="I19" s="219" t="s">
        <v>176</v>
      </c>
      <c r="J19" s="212"/>
      <c r="O19" s="5" t="s">
        <v>175</v>
      </c>
      <c r="P19" s="5" t="s">
        <v>122</v>
      </c>
    </row>
    <row r="20" ht="49.5" spans="2:16">
      <c r="B20" s="5"/>
      <c r="C20" s="39" t="s">
        <v>177</v>
      </c>
      <c r="D20" s="5" t="s">
        <v>178</v>
      </c>
      <c r="E20" s="5" t="s">
        <v>151</v>
      </c>
      <c r="F20" s="209" t="s">
        <v>179</v>
      </c>
      <c r="G20" s="5" t="s">
        <v>122</v>
      </c>
      <c r="H20" s="135" t="s">
        <v>117</v>
      </c>
      <c r="I20" s="220" t="s">
        <v>180</v>
      </c>
      <c r="J20" s="212"/>
      <c r="O20" s="5" t="s">
        <v>178</v>
      </c>
      <c r="P20" s="5" t="s">
        <v>151</v>
      </c>
    </row>
    <row r="21" ht="16.5" spans="2:16">
      <c r="B21" s="5"/>
      <c r="C21" s="198" t="s">
        <v>181</v>
      </c>
      <c r="D21" s="135" t="s">
        <v>182</v>
      </c>
      <c r="E21" s="210" t="s">
        <v>183</v>
      </c>
      <c r="F21" s="5" t="s">
        <v>156</v>
      </c>
      <c r="G21" s="135" t="s">
        <v>184</v>
      </c>
      <c r="H21" s="135" t="s">
        <v>117</v>
      </c>
      <c r="I21" s="220" t="s">
        <v>185</v>
      </c>
      <c r="J21" s="212"/>
      <c r="O21" s="135" t="s">
        <v>182</v>
      </c>
      <c r="P21" s="210" t="s">
        <v>183</v>
      </c>
    </row>
    <row r="22" ht="49.5" spans="2:16">
      <c r="B22" s="5"/>
      <c r="C22" s="39" t="s">
        <v>186</v>
      </c>
      <c r="D22" s="5" t="s">
        <v>187</v>
      </c>
      <c r="E22" s="5" t="s">
        <v>188</v>
      </c>
      <c r="F22" s="5" t="s">
        <v>188</v>
      </c>
      <c r="G22" s="5" t="s">
        <v>189</v>
      </c>
      <c r="H22" s="135" t="s">
        <v>117</v>
      </c>
      <c r="I22" s="220" t="s">
        <v>190</v>
      </c>
      <c r="J22" s="212"/>
      <c r="O22" s="5" t="s">
        <v>187</v>
      </c>
      <c r="P22" s="5" t="s">
        <v>189</v>
      </c>
    </row>
    <row r="23" ht="16.5" spans="2:16">
      <c r="B23" s="5"/>
      <c r="C23" s="199" t="s">
        <v>191</v>
      </c>
      <c r="D23" s="200" t="s">
        <v>192</v>
      </c>
      <c r="E23" s="211" t="s">
        <v>193</v>
      </c>
      <c r="F23" s="211" t="s">
        <v>193</v>
      </c>
      <c r="G23" s="5" t="s">
        <v>194</v>
      </c>
      <c r="H23" s="135" t="s">
        <v>117</v>
      </c>
      <c r="I23" s="221" t="s">
        <v>195</v>
      </c>
      <c r="J23" s="212"/>
      <c r="O23" s="200" t="s">
        <v>192</v>
      </c>
      <c r="P23" s="211" t="s">
        <v>193</v>
      </c>
    </row>
    <row r="24" ht="16.5" spans="2:16">
      <c r="B24" s="5"/>
      <c r="C24" s="199" t="s">
        <v>196</v>
      </c>
      <c r="D24" s="201" t="s">
        <v>197</v>
      </c>
      <c r="E24" s="211" t="s">
        <v>198</v>
      </c>
      <c r="F24" s="211" t="s">
        <v>198</v>
      </c>
      <c r="G24" s="5" t="s">
        <v>199</v>
      </c>
      <c r="H24" s="135" t="s">
        <v>117</v>
      </c>
      <c r="I24" s="221" t="s">
        <v>195</v>
      </c>
      <c r="J24" s="212"/>
      <c r="O24" s="201" t="s">
        <v>197</v>
      </c>
      <c r="P24" s="211" t="s">
        <v>198</v>
      </c>
    </row>
    <row r="25" ht="16.5" spans="2:16">
      <c r="B25" s="5"/>
      <c r="C25" s="199" t="s">
        <v>200</v>
      </c>
      <c r="D25" s="201" t="s">
        <v>201</v>
      </c>
      <c r="E25" s="211" t="s">
        <v>193</v>
      </c>
      <c r="F25" s="211" t="s">
        <v>193</v>
      </c>
      <c r="G25" s="5" t="s">
        <v>194</v>
      </c>
      <c r="H25" s="135" t="s">
        <v>117</v>
      </c>
      <c r="I25" s="221" t="s">
        <v>195</v>
      </c>
      <c r="J25" s="212"/>
      <c r="O25" s="201" t="s">
        <v>201</v>
      </c>
      <c r="P25" s="211" t="s">
        <v>193</v>
      </c>
    </row>
    <row r="26" ht="16.5" spans="2:16">
      <c r="B26" s="5"/>
      <c r="C26" s="199" t="s">
        <v>202</v>
      </c>
      <c r="D26" s="201" t="s">
        <v>203</v>
      </c>
      <c r="E26" s="211" t="s">
        <v>198</v>
      </c>
      <c r="F26" s="211" t="s">
        <v>198</v>
      </c>
      <c r="G26" s="5" t="s">
        <v>199</v>
      </c>
      <c r="H26" s="135" t="s">
        <v>117</v>
      </c>
      <c r="I26" s="221" t="s">
        <v>195</v>
      </c>
      <c r="J26" s="212"/>
      <c r="O26" s="201" t="s">
        <v>203</v>
      </c>
      <c r="P26" s="211" t="s">
        <v>198</v>
      </c>
    </row>
    <row r="27" ht="16.5" spans="2:16">
      <c r="B27" s="5"/>
      <c r="C27" s="132" t="s">
        <v>204</v>
      </c>
      <c r="D27" s="5" t="s">
        <v>205</v>
      </c>
      <c r="E27" s="5" t="s">
        <v>122</v>
      </c>
      <c r="F27" s="5" t="s">
        <v>122</v>
      </c>
      <c r="G27" s="5" t="s">
        <v>151</v>
      </c>
      <c r="H27" s="135" t="s">
        <v>117</v>
      </c>
      <c r="I27" s="221" t="s">
        <v>195</v>
      </c>
      <c r="J27" s="212"/>
      <c r="O27" s="5" t="s">
        <v>205</v>
      </c>
      <c r="P27" s="5" t="s">
        <v>122</v>
      </c>
    </row>
    <row r="28" ht="16.5" spans="2:16">
      <c r="B28" s="5"/>
      <c r="C28" s="132" t="s">
        <v>206</v>
      </c>
      <c r="D28" s="202" t="s">
        <v>207</v>
      </c>
      <c r="E28" s="211" t="s">
        <v>208</v>
      </c>
      <c r="F28" s="211" t="s">
        <v>208</v>
      </c>
      <c r="G28" s="5" t="s">
        <v>209</v>
      </c>
      <c r="H28" s="135" t="s">
        <v>117</v>
      </c>
      <c r="I28" s="221" t="s">
        <v>195</v>
      </c>
      <c r="J28" s="212"/>
      <c r="O28" s="202" t="s">
        <v>207</v>
      </c>
      <c r="P28" s="211" t="s">
        <v>208</v>
      </c>
    </row>
    <row r="29" ht="16.5" spans="2:16">
      <c r="B29" s="5"/>
      <c r="C29" s="132" t="s">
        <v>210</v>
      </c>
      <c r="D29" s="202" t="s">
        <v>211</v>
      </c>
      <c r="E29" s="211" t="s">
        <v>212</v>
      </c>
      <c r="F29" s="211" t="s">
        <v>212</v>
      </c>
      <c r="G29" s="5" t="s">
        <v>213</v>
      </c>
      <c r="H29" s="135" t="s">
        <v>117</v>
      </c>
      <c r="I29" s="221" t="s">
        <v>195</v>
      </c>
      <c r="J29" s="212"/>
      <c r="O29" s="202" t="s">
        <v>211</v>
      </c>
      <c r="P29" s="211" t="s">
        <v>212</v>
      </c>
    </row>
    <row r="30" ht="16.5" spans="2:16">
      <c r="B30" s="5"/>
      <c r="C30" s="132" t="s">
        <v>214</v>
      </c>
      <c r="D30" s="202" t="s">
        <v>215</v>
      </c>
      <c r="E30" s="211" t="s">
        <v>216</v>
      </c>
      <c r="F30" s="211" t="s">
        <v>216</v>
      </c>
      <c r="G30" s="5" t="s">
        <v>217</v>
      </c>
      <c r="H30" s="135" t="s">
        <v>117</v>
      </c>
      <c r="I30" s="221" t="s">
        <v>195</v>
      </c>
      <c r="J30" s="212"/>
      <c r="O30" s="202" t="s">
        <v>215</v>
      </c>
      <c r="P30" s="211" t="s">
        <v>218</v>
      </c>
    </row>
    <row r="31" ht="16.5" spans="2:16">
      <c r="B31" s="5"/>
      <c r="C31" s="132" t="s">
        <v>219</v>
      </c>
      <c r="D31" s="5" t="s">
        <v>220</v>
      </c>
      <c r="E31" s="5" t="s">
        <v>221</v>
      </c>
      <c r="F31" s="5" t="s">
        <v>221</v>
      </c>
      <c r="G31" s="5" t="s">
        <v>222</v>
      </c>
      <c r="H31" s="135" t="s">
        <v>117</v>
      </c>
      <c r="I31" s="221" t="s">
        <v>195</v>
      </c>
      <c r="J31" s="212"/>
      <c r="O31" s="5" t="s">
        <v>220</v>
      </c>
      <c r="P31" s="5" t="s">
        <v>223</v>
      </c>
    </row>
    <row r="32" ht="33" spans="2:16">
      <c r="B32" s="5" t="s">
        <v>64</v>
      </c>
      <c r="C32" s="39" t="s">
        <v>224</v>
      </c>
      <c r="D32" s="5" t="s">
        <v>225</v>
      </c>
      <c r="E32" s="5" t="s">
        <v>226</v>
      </c>
      <c r="F32" s="5" t="s">
        <v>226</v>
      </c>
      <c r="G32" s="5" t="s">
        <v>122</v>
      </c>
      <c r="H32" s="135" t="s">
        <v>117</v>
      </c>
      <c r="I32" s="33" t="s">
        <v>227</v>
      </c>
      <c r="J32" s="212"/>
      <c r="O32" s="5" t="s">
        <v>225</v>
      </c>
      <c r="P32" s="5" t="s">
        <v>122</v>
      </c>
    </row>
    <row r="33" ht="16.5" spans="2:16">
      <c r="B33" s="5"/>
      <c r="C33" s="39" t="s">
        <v>228</v>
      </c>
      <c r="D33" s="5" t="s">
        <v>229</v>
      </c>
      <c r="E33" s="5" t="s">
        <v>179</v>
      </c>
      <c r="F33" s="5" t="s">
        <v>179</v>
      </c>
      <c r="G33" s="5" t="s">
        <v>122</v>
      </c>
      <c r="H33" s="135" t="s">
        <v>117</v>
      </c>
      <c r="I33" s="143" t="s">
        <v>230</v>
      </c>
      <c r="J33" s="212"/>
      <c r="O33" s="5"/>
      <c r="P33" s="5"/>
    </row>
    <row r="34" ht="66" spans="2:16">
      <c r="B34" s="5"/>
      <c r="C34" s="39" t="s">
        <v>231</v>
      </c>
      <c r="D34" s="5" t="s">
        <v>232</v>
      </c>
      <c r="E34" s="5" t="s">
        <v>171</v>
      </c>
      <c r="F34" s="5" t="s">
        <v>171</v>
      </c>
      <c r="G34" s="5" t="s">
        <v>233</v>
      </c>
      <c r="H34" s="135" t="s">
        <v>117</v>
      </c>
      <c r="I34" s="33" t="s">
        <v>234</v>
      </c>
      <c r="J34" s="212"/>
      <c r="O34" s="5" t="s">
        <v>232</v>
      </c>
      <c r="P34" s="5" t="s">
        <v>233</v>
      </c>
    </row>
    <row r="35" ht="66" spans="2:16">
      <c r="B35" s="5"/>
      <c r="C35" s="224" t="s">
        <v>235</v>
      </c>
      <c r="D35" s="5" t="s">
        <v>236</v>
      </c>
      <c r="E35" s="5" t="s">
        <v>171</v>
      </c>
      <c r="F35" s="5" t="s">
        <v>171</v>
      </c>
      <c r="G35" s="5" t="s">
        <v>122</v>
      </c>
      <c r="H35" s="135" t="s">
        <v>117</v>
      </c>
      <c r="I35" s="220" t="s">
        <v>237</v>
      </c>
      <c r="J35" s="212"/>
      <c r="O35" s="5" t="s">
        <v>236</v>
      </c>
      <c r="P35" s="5" t="s">
        <v>122</v>
      </c>
    </row>
    <row r="36" ht="49.5" spans="1:16">
      <c r="A36" s="225"/>
      <c r="B36" s="3" t="s">
        <v>238</v>
      </c>
      <c r="C36" s="39" t="s">
        <v>239</v>
      </c>
      <c r="D36" s="5" t="s">
        <v>240</v>
      </c>
      <c r="E36" s="5" t="s">
        <v>241</v>
      </c>
      <c r="F36" s="5" t="s">
        <v>156</v>
      </c>
      <c r="G36" s="5" t="s">
        <v>242</v>
      </c>
      <c r="H36" s="135" t="s">
        <v>117</v>
      </c>
      <c r="I36" s="143" t="s">
        <v>243</v>
      </c>
      <c r="J36" s="212"/>
      <c r="O36" s="5" t="s">
        <v>244</v>
      </c>
      <c r="P36" s="5" t="s">
        <v>179</v>
      </c>
    </row>
    <row r="37" ht="148.5" spans="2:16">
      <c r="B37" s="3"/>
      <c r="C37" s="39" t="s">
        <v>245</v>
      </c>
      <c r="D37" s="5" t="s">
        <v>244</v>
      </c>
      <c r="E37" s="5" t="s">
        <v>171</v>
      </c>
      <c r="F37" s="5" t="s">
        <v>156</v>
      </c>
      <c r="G37" s="5" t="s">
        <v>179</v>
      </c>
      <c r="H37" s="135" t="s">
        <v>117</v>
      </c>
      <c r="I37" s="143" t="s">
        <v>246</v>
      </c>
      <c r="J37" s="212"/>
      <c r="O37" s="227"/>
      <c r="P37" s="227"/>
    </row>
    <row r="38" ht="99" spans="2:16">
      <c r="B38" s="3"/>
      <c r="C38" s="226" t="s">
        <v>247</v>
      </c>
      <c r="D38" s="227" t="s">
        <v>248</v>
      </c>
      <c r="E38" s="227" t="s">
        <v>249</v>
      </c>
      <c r="F38" s="227" t="s">
        <v>156</v>
      </c>
      <c r="G38" s="227" t="s">
        <v>250</v>
      </c>
      <c r="H38" s="227" t="s">
        <v>117</v>
      </c>
      <c r="I38" s="245" t="s">
        <v>251</v>
      </c>
      <c r="J38" s="212"/>
      <c r="O38" s="227" t="s">
        <v>248</v>
      </c>
      <c r="P38" s="227" t="s">
        <v>252</v>
      </c>
    </row>
    <row r="39" ht="16.5" spans="2:16">
      <c r="B39" s="3"/>
      <c r="C39" s="228" t="s">
        <v>253</v>
      </c>
      <c r="D39" s="120" t="s">
        <v>254</v>
      </c>
      <c r="E39" s="239" t="s">
        <v>255</v>
      </c>
      <c r="F39" s="5" t="s">
        <v>156</v>
      </c>
      <c r="G39" s="5" t="s">
        <v>122</v>
      </c>
      <c r="H39" s="240" t="s">
        <v>117</v>
      </c>
      <c r="I39" s="33" t="s">
        <v>256</v>
      </c>
      <c r="J39" s="212"/>
      <c r="O39" s="120" t="s">
        <v>254</v>
      </c>
      <c r="P39" s="239" t="s">
        <v>255</v>
      </c>
    </row>
    <row r="40" ht="165" spans="2:16">
      <c r="B40" s="3"/>
      <c r="C40" s="229" t="s">
        <v>257</v>
      </c>
      <c r="D40" s="227" t="s">
        <v>258</v>
      </c>
      <c r="E40" s="227" t="s">
        <v>171</v>
      </c>
      <c r="F40" s="227" t="s">
        <v>156</v>
      </c>
      <c r="G40" s="227" t="s">
        <v>252</v>
      </c>
      <c r="H40" s="240" t="s">
        <v>117</v>
      </c>
      <c r="I40" s="245" t="s">
        <v>259</v>
      </c>
      <c r="J40" s="212"/>
      <c r="O40" s="227" t="s">
        <v>258</v>
      </c>
      <c r="P40" s="227" t="s">
        <v>252</v>
      </c>
    </row>
    <row r="41" ht="132" spans="2:16">
      <c r="B41" s="3"/>
      <c r="C41" s="230" t="s">
        <v>260</v>
      </c>
      <c r="D41" s="120" t="s">
        <v>261</v>
      </c>
      <c r="E41" s="239" t="s">
        <v>262</v>
      </c>
      <c r="F41" s="5" t="s">
        <v>156</v>
      </c>
      <c r="G41" s="5" t="s">
        <v>122</v>
      </c>
      <c r="H41" s="240" t="s">
        <v>117</v>
      </c>
      <c r="I41" s="33" t="s">
        <v>263</v>
      </c>
      <c r="J41" s="212"/>
      <c r="O41" s="120" t="s">
        <v>261</v>
      </c>
      <c r="P41" s="227" t="s">
        <v>122</v>
      </c>
    </row>
    <row r="42" ht="82.5" spans="2:16">
      <c r="B42" s="3"/>
      <c r="C42" s="230" t="s">
        <v>264</v>
      </c>
      <c r="D42" s="120" t="s">
        <v>265</v>
      </c>
      <c r="E42" s="239" t="s">
        <v>226</v>
      </c>
      <c r="F42" s="5" t="s">
        <v>156</v>
      </c>
      <c r="G42" s="5" t="s">
        <v>122</v>
      </c>
      <c r="H42" s="240" t="s">
        <v>117</v>
      </c>
      <c r="I42" s="33" t="s">
        <v>266</v>
      </c>
      <c r="J42" s="212"/>
      <c r="O42" s="120" t="s">
        <v>265</v>
      </c>
      <c r="P42" s="5" t="s">
        <v>122</v>
      </c>
    </row>
    <row r="43" ht="16.5" spans="2:16">
      <c r="B43" s="3" t="s">
        <v>267</v>
      </c>
      <c r="C43" s="39" t="s">
        <v>268</v>
      </c>
      <c r="D43" s="5" t="s">
        <v>269</v>
      </c>
      <c r="E43" s="5" t="s">
        <v>270</v>
      </c>
      <c r="F43" s="5" t="s">
        <v>270</v>
      </c>
      <c r="G43" s="5" t="s">
        <v>271</v>
      </c>
      <c r="H43" s="135" t="s">
        <v>117</v>
      </c>
      <c r="I43" s="143" t="s">
        <v>272</v>
      </c>
      <c r="J43" s="212"/>
      <c r="O43" s="5" t="s">
        <v>269</v>
      </c>
      <c r="P43" s="15" t="s">
        <v>189</v>
      </c>
    </row>
    <row r="44" ht="16.5" spans="2:16">
      <c r="B44" s="3"/>
      <c r="C44" s="39" t="s">
        <v>273</v>
      </c>
      <c r="D44" s="5" t="s">
        <v>274</v>
      </c>
      <c r="E44" s="5" t="s">
        <v>275</v>
      </c>
      <c r="F44" s="5" t="s">
        <v>275</v>
      </c>
      <c r="G44" s="5" t="s">
        <v>276</v>
      </c>
      <c r="H44" s="135" t="s">
        <v>117</v>
      </c>
      <c r="I44" s="143" t="s">
        <v>277</v>
      </c>
      <c r="J44" s="212"/>
      <c r="O44" s="5" t="s">
        <v>274</v>
      </c>
      <c r="P44" s="5" t="s">
        <v>275</v>
      </c>
    </row>
    <row r="45" ht="16.5" spans="2:16">
      <c r="B45" s="3"/>
      <c r="C45" s="39" t="s">
        <v>278</v>
      </c>
      <c r="D45" s="5" t="s">
        <v>279</v>
      </c>
      <c r="E45" s="5" t="s">
        <v>249</v>
      </c>
      <c r="F45" s="5" t="s">
        <v>249</v>
      </c>
      <c r="G45" s="5" t="s">
        <v>122</v>
      </c>
      <c r="H45" s="135" t="s">
        <v>117</v>
      </c>
      <c r="I45" s="143"/>
      <c r="J45" s="212"/>
      <c r="O45" s="5" t="s">
        <v>279</v>
      </c>
      <c r="P45" s="5" t="s">
        <v>122</v>
      </c>
    </row>
    <row r="46" ht="16.5" spans="2:16">
      <c r="B46" s="3"/>
      <c r="C46" s="39" t="s">
        <v>280</v>
      </c>
      <c r="D46" s="5" t="s">
        <v>281</v>
      </c>
      <c r="E46" s="56" t="s">
        <v>282</v>
      </c>
      <c r="F46" s="56" t="s">
        <v>282</v>
      </c>
      <c r="G46" s="5" t="s">
        <v>282</v>
      </c>
      <c r="H46" s="135" t="s">
        <v>117</v>
      </c>
      <c r="I46" s="143"/>
      <c r="J46" s="212"/>
      <c r="O46" s="5" t="s">
        <v>281</v>
      </c>
      <c r="P46" s="5" t="s">
        <v>282</v>
      </c>
    </row>
    <row r="47" ht="16.5" spans="2:16">
      <c r="B47" s="3"/>
      <c r="C47" s="39" t="s">
        <v>283</v>
      </c>
      <c r="D47" s="5" t="s">
        <v>284</v>
      </c>
      <c r="E47" s="56" t="s">
        <v>285</v>
      </c>
      <c r="F47" s="56" t="s">
        <v>285</v>
      </c>
      <c r="G47" s="5" t="s">
        <v>285</v>
      </c>
      <c r="H47" s="135" t="s">
        <v>117</v>
      </c>
      <c r="I47" s="143"/>
      <c r="J47" s="212"/>
      <c r="O47" s="5" t="s">
        <v>284</v>
      </c>
      <c r="P47" s="5" t="s">
        <v>285</v>
      </c>
    </row>
    <row r="48" ht="16.5" spans="2:16">
      <c r="B48" s="3"/>
      <c r="C48" s="40" t="s">
        <v>286</v>
      </c>
      <c r="D48" s="5" t="s">
        <v>287</v>
      </c>
      <c r="E48" s="56" t="s">
        <v>288</v>
      </c>
      <c r="F48" s="56" t="s">
        <v>288</v>
      </c>
      <c r="G48" s="5" t="s">
        <v>288</v>
      </c>
      <c r="H48" s="135" t="s">
        <v>117</v>
      </c>
      <c r="I48" s="143"/>
      <c r="J48" s="212"/>
      <c r="O48" s="5" t="s">
        <v>287</v>
      </c>
      <c r="P48" s="5" t="s">
        <v>288</v>
      </c>
    </row>
    <row r="49" ht="16.5" spans="2:16">
      <c r="B49" s="3"/>
      <c r="C49" s="39" t="s">
        <v>289</v>
      </c>
      <c r="D49" s="5" t="s">
        <v>290</v>
      </c>
      <c r="E49" s="56" t="s">
        <v>285</v>
      </c>
      <c r="F49" s="56" t="s">
        <v>285</v>
      </c>
      <c r="G49" s="5" t="s">
        <v>285</v>
      </c>
      <c r="H49" s="135" t="s">
        <v>117</v>
      </c>
      <c r="I49" s="143"/>
      <c r="J49" s="212"/>
      <c r="O49" s="5" t="s">
        <v>290</v>
      </c>
      <c r="P49" s="5" t="s">
        <v>285</v>
      </c>
    </row>
    <row r="50" ht="16.5" spans="2:16">
      <c r="B50" s="3"/>
      <c r="C50" s="39" t="s">
        <v>291</v>
      </c>
      <c r="D50" s="5" t="s">
        <v>292</v>
      </c>
      <c r="E50" s="56" t="s">
        <v>293</v>
      </c>
      <c r="F50" s="56" t="s">
        <v>293</v>
      </c>
      <c r="G50" s="5" t="s">
        <v>293</v>
      </c>
      <c r="H50" s="135" t="s">
        <v>117</v>
      </c>
      <c r="I50" s="143"/>
      <c r="J50" s="212"/>
      <c r="O50" s="5" t="s">
        <v>292</v>
      </c>
      <c r="P50" s="5" t="s">
        <v>293</v>
      </c>
    </row>
    <row r="51" ht="16.5" spans="2:16">
      <c r="B51" s="3"/>
      <c r="C51" s="39" t="s">
        <v>294</v>
      </c>
      <c r="D51" s="5" t="s">
        <v>295</v>
      </c>
      <c r="E51" s="56" t="s">
        <v>296</v>
      </c>
      <c r="F51" s="56" t="s">
        <v>296</v>
      </c>
      <c r="G51" s="5" t="s">
        <v>296</v>
      </c>
      <c r="H51" s="135" t="s">
        <v>117</v>
      </c>
      <c r="I51" s="143"/>
      <c r="J51" s="212"/>
      <c r="O51" s="5" t="s">
        <v>295</v>
      </c>
      <c r="P51" s="5" t="s">
        <v>296</v>
      </c>
    </row>
    <row r="52" ht="16.5" spans="2:16">
      <c r="B52" s="3"/>
      <c r="C52" s="39" t="s">
        <v>297</v>
      </c>
      <c r="D52" s="3" t="s">
        <v>298</v>
      </c>
      <c r="E52" s="57" t="s">
        <v>293</v>
      </c>
      <c r="F52" s="57" t="s">
        <v>293</v>
      </c>
      <c r="G52" s="3" t="s">
        <v>293</v>
      </c>
      <c r="H52" s="135" t="s">
        <v>117</v>
      </c>
      <c r="I52" s="143"/>
      <c r="J52" s="212"/>
      <c r="O52" s="3" t="s">
        <v>298</v>
      </c>
      <c r="P52" s="3" t="s">
        <v>293</v>
      </c>
    </row>
    <row r="53" ht="16.5" spans="2:16">
      <c r="B53" s="3"/>
      <c r="C53" s="39" t="s">
        <v>299</v>
      </c>
      <c r="D53" s="3" t="s">
        <v>300</v>
      </c>
      <c r="E53" s="57" t="s">
        <v>301</v>
      </c>
      <c r="F53" s="57" t="s">
        <v>301</v>
      </c>
      <c r="G53" s="3" t="s">
        <v>301</v>
      </c>
      <c r="H53" s="135" t="s">
        <v>117</v>
      </c>
      <c r="I53" s="143"/>
      <c r="J53" s="212"/>
      <c r="O53" s="3" t="s">
        <v>300</v>
      </c>
      <c r="P53" s="3" t="s">
        <v>301</v>
      </c>
    </row>
    <row r="54" ht="16.5" spans="2:16">
      <c r="B54" s="5" t="s">
        <v>71</v>
      </c>
      <c r="C54" s="39" t="s">
        <v>302</v>
      </c>
      <c r="D54" s="5" t="s">
        <v>303</v>
      </c>
      <c r="E54" s="5" t="s">
        <v>304</v>
      </c>
      <c r="F54" s="5" t="s">
        <v>304</v>
      </c>
      <c r="G54" s="5" t="s">
        <v>304</v>
      </c>
      <c r="H54" s="135" t="s">
        <v>117</v>
      </c>
      <c r="I54" s="39" t="s">
        <v>305</v>
      </c>
      <c r="J54" s="212"/>
      <c r="O54" s="5" t="s">
        <v>303</v>
      </c>
      <c r="P54" s="5" t="s">
        <v>304</v>
      </c>
    </row>
    <row r="55" ht="16.5" spans="2:16">
      <c r="B55" s="121" t="s">
        <v>306</v>
      </c>
      <c r="C55" s="231" t="s">
        <v>307</v>
      </c>
      <c r="D55" s="209" t="s">
        <v>308</v>
      </c>
      <c r="E55" s="5" t="s">
        <v>156</v>
      </c>
      <c r="F55" s="209" t="s">
        <v>309</v>
      </c>
      <c r="G55" s="209" t="s">
        <v>122</v>
      </c>
      <c r="H55" s="241" t="s">
        <v>117</v>
      </c>
      <c r="I55" s="246" t="s">
        <v>310</v>
      </c>
      <c r="J55" s="212"/>
      <c r="O55" s="5" t="s">
        <v>156</v>
      </c>
      <c r="P55" s="5" t="s">
        <v>156</v>
      </c>
    </row>
    <row r="56" ht="16.5" spans="2:16">
      <c r="B56" s="232"/>
      <c r="C56" s="233" t="s">
        <v>311</v>
      </c>
      <c r="D56" s="234" t="s">
        <v>312</v>
      </c>
      <c r="E56" s="5" t="s">
        <v>156</v>
      </c>
      <c r="F56" s="234" t="s">
        <v>122</v>
      </c>
      <c r="G56" s="234" t="s">
        <v>313</v>
      </c>
      <c r="H56" s="242" t="s">
        <v>117</v>
      </c>
      <c r="I56" s="247" t="s">
        <v>314</v>
      </c>
      <c r="J56" s="212"/>
      <c r="O56" s="5" t="s">
        <v>156</v>
      </c>
      <c r="P56" s="5" t="s">
        <v>156</v>
      </c>
    </row>
    <row r="57" ht="16.5" spans="2:16">
      <c r="B57" s="5" t="s">
        <v>78</v>
      </c>
      <c r="C57" s="132" t="s">
        <v>315</v>
      </c>
      <c r="D57" s="5" t="s">
        <v>316</v>
      </c>
      <c r="E57" s="5" t="s">
        <v>151</v>
      </c>
      <c r="F57" s="5" t="s">
        <v>151</v>
      </c>
      <c r="G57" s="5" t="s">
        <v>122</v>
      </c>
      <c r="H57" s="135" t="s">
        <v>117</v>
      </c>
      <c r="I57" s="39" t="s">
        <v>317</v>
      </c>
      <c r="J57" s="212"/>
      <c r="O57" s="5" t="s">
        <v>316</v>
      </c>
      <c r="P57" s="5" t="s">
        <v>151</v>
      </c>
    </row>
    <row r="58" ht="16.5" spans="2:16">
      <c r="B58" s="125" t="s">
        <v>80</v>
      </c>
      <c r="C58" s="132" t="s">
        <v>318</v>
      </c>
      <c r="D58" s="5" t="s">
        <v>319</v>
      </c>
      <c r="E58" s="5" t="s">
        <v>179</v>
      </c>
      <c r="F58" s="5" t="s">
        <v>179</v>
      </c>
      <c r="G58" s="5" t="s">
        <v>122</v>
      </c>
      <c r="H58" s="135" t="s">
        <v>117</v>
      </c>
      <c r="I58" s="39" t="s">
        <v>320</v>
      </c>
      <c r="J58" s="212"/>
      <c r="O58" s="5" t="s">
        <v>319</v>
      </c>
      <c r="P58" s="5" t="s">
        <v>179</v>
      </c>
    </row>
    <row r="59" ht="148.5" spans="2:16">
      <c r="B59" s="121" t="s">
        <v>321</v>
      </c>
      <c r="C59" s="231" t="s">
        <v>322</v>
      </c>
      <c r="D59" s="209" t="s">
        <v>323</v>
      </c>
      <c r="E59" s="5" t="s">
        <v>156</v>
      </c>
      <c r="F59" s="209" t="s">
        <v>324</v>
      </c>
      <c r="G59" s="209" t="s">
        <v>325</v>
      </c>
      <c r="H59" s="207" t="s">
        <v>117</v>
      </c>
      <c r="I59" s="248" t="s">
        <v>326</v>
      </c>
      <c r="J59" s="212"/>
      <c r="O59" s="5" t="s">
        <v>156</v>
      </c>
      <c r="P59" s="5" t="s">
        <v>156</v>
      </c>
    </row>
    <row r="60" ht="264" spans="2:16">
      <c r="B60" s="130"/>
      <c r="C60" s="233" t="s">
        <v>327</v>
      </c>
      <c r="D60" s="234" t="s">
        <v>328</v>
      </c>
      <c r="E60" s="5" t="s">
        <v>156</v>
      </c>
      <c r="F60" s="234" t="s">
        <v>329</v>
      </c>
      <c r="G60" s="234" t="s">
        <v>330</v>
      </c>
      <c r="H60" s="208" t="s">
        <v>117</v>
      </c>
      <c r="I60" s="249" t="s">
        <v>331</v>
      </c>
      <c r="J60" s="212"/>
      <c r="O60" s="5" t="s">
        <v>156</v>
      </c>
      <c r="P60" s="5" t="s">
        <v>156</v>
      </c>
    </row>
    <row r="61" ht="99" spans="2:16">
      <c r="B61" s="130"/>
      <c r="C61" s="233" t="s">
        <v>332</v>
      </c>
      <c r="D61" s="234" t="s">
        <v>333</v>
      </c>
      <c r="E61" s="5" t="s">
        <v>156</v>
      </c>
      <c r="F61" s="243" t="s">
        <v>334</v>
      </c>
      <c r="G61" s="234" t="s">
        <v>334</v>
      </c>
      <c r="H61" s="208" t="s">
        <v>117</v>
      </c>
      <c r="I61" s="250" t="s">
        <v>335</v>
      </c>
      <c r="J61" s="212"/>
      <c r="O61" s="5" t="s">
        <v>156</v>
      </c>
      <c r="P61" s="5" t="s">
        <v>156</v>
      </c>
    </row>
    <row r="62" ht="16.5" spans="2:16">
      <c r="B62" s="5" t="s">
        <v>86</v>
      </c>
      <c r="C62" s="132" t="s">
        <v>336</v>
      </c>
      <c r="D62" s="5" t="s">
        <v>337</v>
      </c>
      <c r="E62" s="5" t="s">
        <v>179</v>
      </c>
      <c r="F62" s="5" t="s">
        <v>179</v>
      </c>
      <c r="G62" s="5" t="s">
        <v>122</v>
      </c>
      <c r="H62" s="135" t="s">
        <v>117</v>
      </c>
      <c r="I62" s="39" t="s">
        <v>338</v>
      </c>
      <c r="J62" s="212"/>
      <c r="O62" s="5" t="s">
        <v>337</v>
      </c>
      <c r="P62" s="5" t="s">
        <v>179</v>
      </c>
    </row>
    <row r="63" ht="16.5" spans="2:16">
      <c r="B63" s="5"/>
      <c r="C63" s="235" t="s">
        <v>156</v>
      </c>
      <c r="D63" s="235"/>
      <c r="E63" s="235"/>
      <c r="F63" s="235"/>
      <c r="G63" s="235"/>
      <c r="H63" s="235" t="s">
        <v>339</v>
      </c>
      <c r="I63" s="251" t="s">
        <v>340</v>
      </c>
      <c r="J63" s="212"/>
      <c r="O63" s="252" t="s">
        <v>340</v>
      </c>
      <c r="P63" s="253"/>
    </row>
    <row r="64" ht="33" spans="2:15">
      <c r="B64" s="236" t="s">
        <v>341</v>
      </c>
      <c r="C64" s="237" t="s">
        <v>342</v>
      </c>
      <c r="D64" s="238"/>
      <c r="E64" s="238"/>
      <c r="F64" s="238"/>
      <c r="G64" s="238"/>
      <c r="H64" s="244"/>
      <c r="I64" s="215" t="s">
        <v>343</v>
      </c>
      <c r="J64" s="212"/>
      <c r="O64" s="212"/>
    </row>
    <row r="65" spans="2:9">
      <c r="B65" s="254"/>
      <c r="C65" s="212"/>
      <c r="E65" s="254"/>
      <c r="F65"/>
      <c r="G65"/>
      <c r="H65" s="254"/>
      <c r="I65" s="212"/>
    </row>
    <row r="66" spans="2:9">
      <c r="B66" s="254"/>
      <c r="C66" s="212"/>
      <c r="E66" s="254"/>
      <c r="F66"/>
      <c r="G66"/>
      <c r="H66" s="254"/>
      <c r="I66" s="212"/>
    </row>
    <row r="67" ht="22.5" spans="2:15">
      <c r="B67" s="255" t="s">
        <v>344</v>
      </c>
      <c r="C67" s="212"/>
      <c r="E67" s="254"/>
      <c r="F67"/>
      <c r="G67"/>
      <c r="H67" s="254"/>
      <c r="I67" s="212"/>
      <c r="J67" s="212"/>
      <c r="O67" s="212"/>
    </row>
    <row r="68" ht="16.5" spans="2:16">
      <c r="B68" s="5" t="s">
        <v>88</v>
      </c>
      <c r="C68" s="39" t="s">
        <v>345</v>
      </c>
      <c r="D68" s="5" t="s">
        <v>346</v>
      </c>
      <c r="E68" s="5" t="s">
        <v>151</v>
      </c>
      <c r="F68" s="5" t="s">
        <v>151</v>
      </c>
      <c r="G68" s="5" t="s">
        <v>122</v>
      </c>
      <c r="H68" s="135" t="s">
        <v>117</v>
      </c>
      <c r="I68" s="143" t="s">
        <v>347</v>
      </c>
      <c r="J68" s="212"/>
      <c r="O68" s="5" t="s">
        <v>346</v>
      </c>
      <c r="P68" s="5" t="s">
        <v>151</v>
      </c>
    </row>
    <row r="69" ht="16.5" spans="2:16">
      <c r="B69" s="5"/>
      <c r="C69" s="39" t="s">
        <v>348</v>
      </c>
      <c r="D69" s="5" t="s">
        <v>349</v>
      </c>
      <c r="E69" s="5" t="s">
        <v>309</v>
      </c>
      <c r="F69" s="5" t="s">
        <v>309</v>
      </c>
      <c r="G69" s="5" t="s">
        <v>122</v>
      </c>
      <c r="H69" s="135" t="s">
        <v>117</v>
      </c>
      <c r="I69" s="39" t="s">
        <v>350</v>
      </c>
      <c r="J69" s="212"/>
      <c r="O69" s="5" t="s">
        <v>349</v>
      </c>
      <c r="P69" s="5" t="s">
        <v>309</v>
      </c>
    </row>
    <row r="70" ht="31.15" customHeight="1" spans="2:16">
      <c r="B70" s="5"/>
      <c r="C70" s="256" t="s">
        <v>351</v>
      </c>
      <c r="D70" s="257"/>
      <c r="E70" s="257"/>
      <c r="F70" s="257"/>
      <c r="G70" s="257"/>
      <c r="H70" s="257"/>
      <c r="I70" s="260"/>
      <c r="J70" s="212"/>
      <c r="O70" s="263" t="s">
        <v>352</v>
      </c>
      <c r="P70" s="264"/>
    </row>
    <row r="71" ht="16.5" spans="2:16">
      <c r="B71" s="5" t="s">
        <v>90</v>
      </c>
      <c r="C71" s="39" t="s">
        <v>353</v>
      </c>
      <c r="D71" s="5" t="s">
        <v>354</v>
      </c>
      <c r="E71" s="5" t="s">
        <v>122</v>
      </c>
      <c r="F71" s="5" t="s">
        <v>122</v>
      </c>
      <c r="G71" s="5" t="s">
        <v>173</v>
      </c>
      <c r="H71" s="135" t="s">
        <v>117</v>
      </c>
      <c r="I71" s="143" t="s">
        <v>355</v>
      </c>
      <c r="J71" s="212"/>
      <c r="O71" s="5" t="s">
        <v>354</v>
      </c>
      <c r="P71" s="5" t="s">
        <v>122</v>
      </c>
    </row>
    <row r="72" ht="82.5" spans="2:16">
      <c r="B72" s="5" t="s">
        <v>92</v>
      </c>
      <c r="C72" s="39" t="s">
        <v>356</v>
      </c>
      <c r="D72" s="5" t="s">
        <v>357</v>
      </c>
      <c r="E72" s="5" t="s">
        <v>151</v>
      </c>
      <c r="F72" s="5" t="s">
        <v>179</v>
      </c>
      <c r="G72" s="5" t="s">
        <v>122</v>
      </c>
      <c r="H72" s="135" t="s">
        <v>117</v>
      </c>
      <c r="I72" s="261" t="s">
        <v>358</v>
      </c>
      <c r="J72" s="212"/>
      <c r="O72" s="5" t="s">
        <v>357</v>
      </c>
      <c r="P72" s="5" t="s">
        <v>309</v>
      </c>
    </row>
    <row r="73" ht="33" spans="2:16">
      <c r="B73" s="236" t="s">
        <v>359</v>
      </c>
      <c r="C73" s="237"/>
      <c r="D73" s="238"/>
      <c r="E73" s="238"/>
      <c r="F73" s="238"/>
      <c r="G73" s="238"/>
      <c r="H73" s="244"/>
      <c r="I73" s="215" t="s">
        <v>360</v>
      </c>
      <c r="J73" s="212"/>
      <c r="O73" s="5" t="s">
        <v>156</v>
      </c>
      <c r="P73" s="5" t="s">
        <v>156</v>
      </c>
    </row>
    <row r="74" ht="16.5" spans="2:16">
      <c r="B74" s="125" t="s">
        <v>97</v>
      </c>
      <c r="C74" s="39" t="s">
        <v>361</v>
      </c>
      <c r="D74" s="5" t="s">
        <v>362</v>
      </c>
      <c r="E74" s="5" t="s">
        <v>151</v>
      </c>
      <c r="F74" s="5" t="s">
        <v>156</v>
      </c>
      <c r="G74" s="5" t="s">
        <v>122</v>
      </c>
      <c r="H74" s="135" t="s">
        <v>117</v>
      </c>
      <c r="I74" s="143" t="s">
        <v>363</v>
      </c>
      <c r="J74" s="212"/>
      <c r="O74" s="5" t="s">
        <v>362</v>
      </c>
      <c r="P74" s="5" t="s">
        <v>151</v>
      </c>
    </row>
    <row r="75" ht="16.5" spans="2:16">
      <c r="B75" s="130"/>
      <c r="C75" s="39" t="s">
        <v>364</v>
      </c>
      <c r="D75" s="5" t="s">
        <v>365</v>
      </c>
      <c r="E75" s="5" t="s">
        <v>156</v>
      </c>
      <c r="F75" s="5" t="s">
        <v>151</v>
      </c>
      <c r="G75" s="209" t="s">
        <v>122</v>
      </c>
      <c r="H75" s="207" t="s">
        <v>117</v>
      </c>
      <c r="I75" s="262" t="s">
        <v>366</v>
      </c>
      <c r="J75" s="212"/>
      <c r="O75" s="5" t="s">
        <v>156</v>
      </c>
      <c r="P75" s="5" t="s">
        <v>156</v>
      </c>
    </row>
    <row r="76" ht="148.5" spans="2:16">
      <c r="B76" s="28" t="s">
        <v>99</v>
      </c>
      <c r="C76" s="258" t="s">
        <v>367</v>
      </c>
      <c r="D76" s="5" t="s">
        <v>368</v>
      </c>
      <c r="E76" s="5" t="s">
        <v>122</v>
      </c>
      <c r="F76" s="5" t="s">
        <v>122</v>
      </c>
      <c r="G76" s="5" t="s">
        <v>369</v>
      </c>
      <c r="H76" s="135" t="s">
        <v>117</v>
      </c>
      <c r="I76" s="39" t="s">
        <v>370</v>
      </c>
      <c r="J76" s="212"/>
      <c r="O76" s="5" t="s">
        <v>368</v>
      </c>
      <c r="P76" s="5" t="s">
        <v>122</v>
      </c>
    </row>
    <row r="77" spans="9:9">
      <c r="I77" s="180"/>
    </row>
    <row r="78" spans="2:2">
      <c r="B78" s="259"/>
    </row>
  </sheetData>
  <sheetProtection formatCells="0" insertHyperlinks="0" autoFilter="0"/>
  <mergeCells count="20">
    <mergeCell ref="O2:P2"/>
    <mergeCell ref="C3:I3"/>
    <mergeCell ref="C63:G63"/>
    <mergeCell ref="O63:P63"/>
    <mergeCell ref="C64:H64"/>
    <mergeCell ref="C70:I70"/>
    <mergeCell ref="O70:P70"/>
    <mergeCell ref="C73:H73"/>
    <mergeCell ref="B4:B13"/>
    <mergeCell ref="B15:B17"/>
    <mergeCell ref="B18:B31"/>
    <mergeCell ref="B32:B35"/>
    <mergeCell ref="B36:B42"/>
    <mergeCell ref="B43:B53"/>
    <mergeCell ref="B55:B56"/>
    <mergeCell ref="B59:B61"/>
    <mergeCell ref="B62:B63"/>
    <mergeCell ref="B68:B70"/>
    <mergeCell ref="B74:B75"/>
    <mergeCell ref="I44:I53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1"/>
  <sheetViews>
    <sheetView workbookViewId="0">
      <selection activeCell="G28" sqref="G28"/>
    </sheetView>
  </sheetViews>
  <sheetFormatPr defaultColWidth="9" defaultRowHeight="13.5"/>
  <cols>
    <col min="1" max="1" width="29.625" customWidth="1"/>
    <col min="2" max="2" width="17.375" customWidth="1"/>
    <col min="3" max="3" width="24.5" customWidth="1"/>
    <col min="4" max="4" width="15.625" customWidth="1"/>
    <col min="5" max="5" width="15.5" customWidth="1"/>
    <col min="6" max="6" width="17.125" customWidth="1"/>
    <col min="7" max="7" width="115.125" customWidth="1"/>
  </cols>
  <sheetData>
    <row r="1" ht="29.45" customHeight="1" spans="1:7">
      <c r="A1" s="169" t="s">
        <v>371</v>
      </c>
      <c r="B1" s="2"/>
      <c r="C1" s="2"/>
      <c r="D1" s="2"/>
      <c r="E1" s="2"/>
      <c r="F1" s="2"/>
      <c r="G1" s="2"/>
    </row>
    <row r="2" ht="22.5" spans="1:7">
      <c r="A2" s="2" t="s">
        <v>51</v>
      </c>
      <c r="B2" s="2" t="s">
        <v>372</v>
      </c>
      <c r="C2" s="2" t="s">
        <v>101</v>
      </c>
      <c r="D2" s="2" t="s">
        <v>373</v>
      </c>
      <c r="E2" s="18" t="s">
        <v>374</v>
      </c>
      <c r="F2" s="19" t="s">
        <v>106</v>
      </c>
      <c r="G2" s="2" t="s">
        <v>107</v>
      </c>
    </row>
    <row r="3" ht="33" spans="1:7">
      <c r="A3" s="3" t="s">
        <v>375</v>
      </c>
      <c r="B3" s="4" t="s">
        <v>376</v>
      </c>
      <c r="C3" s="6" t="s">
        <v>377</v>
      </c>
      <c r="D3" s="6" t="s">
        <v>378</v>
      </c>
      <c r="E3" s="6" t="s">
        <v>156</v>
      </c>
      <c r="F3" s="4" t="s">
        <v>117</v>
      </c>
      <c r="G3" s="173" t="s">
        <v>379</v>
      </c>
    </row>
    <row r="4" ht="33" spans="1:7">
      <c r="A4" s="6"/>
      <c r="B4" s="4" t="s">
        <v>380</v>
      </c>
      <c r="C4" s="6" t="s">
        <v>381</v>
      </c>
      <c r="D4" s="6" t="s">
        <v>382</v>
      </c>
      <c r="E4" s="6" t="s">
        <v>156</v>
      </c>
      <c r="F4" s="4" t="s">
        <v>117</v>
      </c>
      <c r="G4" s="173" t="s">
        <v>383</v>
      </c>
    </row>
    <row r="5" ht="33" spans="1:7">
      <c r="A5" s="6"/>
      <c r="B5" s="4" t="s">
        <v>384</v>
      </c>
      <c r="C5" s="6" t="s">
        <v>385</v>
      </c>
      <c r="D5" s="6" t="s">
        <v>386</v>
      </c>
      <c r="E5" s="6" t="s">
        <v>156</v>
      </c>
      <c r="F5" s="4" t="s">
        <v>117</v>
      </c>
      <c r="G5" s="173" t="s">
        <v>387</v>
      </c>
    </row>
    <row r="6" ht="33" spans="1:7">
      <c r="A6" s="6"/>
      <c r="B6" s="4" t="s">
        <v>388</v>
      </c>
      <c r="C6" s="6" t="s">
        <v>389</v>
      </c>
      <c r="D6" s="6" t="s">
        <v>390</v>
      </c>
      <c r="E6" s="6" t="s">
        <v>156</v>
      </c>
      <c r="F6" s="4" t="s">
        <v>117</v>
      </c>
      <c r="G6" s="21" t="s">
        <v>391</v>
      </c>
    </row>
    <row r="7" ht="33" spans="1:7">
      <c r="A7" s="6"/>
      <c r="B7" s="4" t="s">
        <v>392</v>
      </c>
      <c r="C7" s="6" t="s">
        <v>393</v>
      </c>
      <c r="D7" s="6" t="s">
        <v>394</v>
      </c>
      <c r="E7" s="6" t="s">
        <v>156</v>
      </c>
      <c r="F7" s="4" t="s">
        <v>117</v>
      </c>
      <c r="G7" s="21" t="s">
        <v>395</v>
      </c>
    </row>
    <row r="8" ht="16.5" spans="1:9">
      <c r="A8" s="8"/>
      <c r="B8" s="11"/>
      <c r="C8" s="11"/>
      <c r="D8" s="11"/>
      <c r="E8" s="11"/>
      <c r="F8" s="11"/>
      <c r="G8" s="23"/>
      <c r="H8" s="24"/>
      <c r="I8" s="24"/>
    </row>
    <row r="9" ht="33" spans="1:7">
      <c r="A9" s="3" t="s">
        <v>396</v>
      </c>
      <c r="B9" s="4" t="s">
        <v>376</v>
      </c>
      <c r="C9" s="6" t="s">
        <v>397</v>
      </c>
      <c r="D9" s="6" t="s">
        <v>398</v>
      </c>
      <c r="E9" s="6" t="s">
        <v>156</v>
      </c>
      <c r="F9" s="4" t="s">
        <v>117</v>
      </c>
      <c r="G9" s="173" t="s">
        <v>379</v>
      </c>
    </row>
    <row r="10" ht="33" spans="1:7">
      <c r="A10" s="6"/>
      <c r="B10" s="4" t="s">
        <v>380</v>
      </c>
      <c r="C10" s="6" t="s">
        <v>399</v>
      </c>
      <c r="D10" s="6" t="s">
        <v>400</v>
      </c>
      <c r="E10" s="6" t="s">
        <v>156</v>
      </c>
      <c r="F10" s="4" t="s">
        <v>117</v>
      </c>
      <c r="G10" s="173" t="s">
        <v>383</v>
      </c>
    </row>
    <row r="11" ht="33" spans="1:7">
      <c r="A11" s="6"/>
      <c r="B11" s="4" t="s">
        <v>384</v>
      </c>
      <c r="C11" s="6" t="s">
        <v>401</v>
      </c>
      <c r="D11" s="6" t="s">
        <v>402</v>
      </c>
      <c r="E11" s="6" t="s">
        <v>156</v>
      </c>
      <c r="F11" s="4" t="s">
        <v>117</v>
      </c>
      <c r="G11" s="173" t="s">
        <v>387</v>
      </c>
    </row>
    <row r="12" ht="33" spans="1:7">
      <c r="A12" s="6"/>
      <c r="B12" s="4" t="s">
        <v>388</v>
      </c>
      <c r="C12" s="6" t="s">
        <v>403</v>
      </c>
      <c r="D12" s="6" t="s">
        <v>404</v>
      </c>
      <c r="E12" s="6" t="s">
        <v>156</v>
      </c>
      <c r="F12" s="4" t="s">
        <v>117</v>
      </c>
      <c r="G12" s="21" t="s">
        <v>391</v>
      </c>
    </row>
    <row r="13" ht="33" spans="1:7">
      <c r="A13" s="6"/>
      <c r="B13" s="4" t="s">
        <v>392</v>
      </c>
      <c r="C13" s="6" t="s">
        <v>405</v>
      </c>
      <c r="D13" s="6" t="s">
        <v>406</v>
      </c>
      <c r="E13" s="6" t="s">
        <v>156</v>
      </c>
      <c r="F13" s="4" t="s">
        <v>117</v>
      </c>
      <c r="G13" s="21" t="s">
        <v>395</v>
      </c>
    </row>
    <row r="14" ht="16.5" spans="1:9">
      <c r="A14" s="8"/>
      <c r="B14" s="11"/>
      <c r="C14" s="11"/>
      <c r="D14" s="11"/>
      <c r="E14" s="11"/>
      <c r="F14" s="11"/>
      <c r="G14" s="23"/>
      <c r="H14" s="24"/>
      <c r="I14" s="24"/>
    </row>
    <row r="15" ht="33" spans="1:7">
      <c r="A15" s="3" t="s">
        <v>407</v>
      </c>
      <c r="B15" s="4" t="s">
        <v>376</v>
      </c>
      <c r="C15" s="6" t="s">
        <v>408</v>
      </c>
      <c r="D15" s="6" t="s">
        <v>409</v>
      </c>
      <c r="E15" s="6" t="s">
        <v>156</v>
      </c>
      <c r="F15" s="4" t="s">
        <v>117</v>
      </c>
      <c r="G15" s="173" t="s">
        <v>379</v>
      </c>
    </row>
    <row r="16" ht="33" spans="1:7">
      <c r="A16" s="6"/>
      <c r="B16" s="4" t="s">
        <v>380</v>
      </c>
      <c r="C16" s="6" t="s">
        <v>410</v>
      </c>
      <c r="D16" s="6" t="s">
        <v>411</v>
      </c>
      <c r="E16" s="6" t="s">
        <v>156</v>
      </c>
      <c r="F16" s="4" t="s">
        <v>117</v>
      </c>
      <c r="G16" s="173" t="s">
        <v>383</v>
      </c>
    </row>
    <row r="17" ht="33" spans="1:7">
      <c r="A17" s="6"/>
      <c r="B17" s="4" t="s">
        <v>384</v>
      </c>
      <c r="C17" s="6" t="s">
        <v>412</v>
      </c>
      <c r="D17" s="6" t="s">
        <v>413</v>
      </c>
      <c r="E17" s="6" t="s">
        <v>156</v>
      </c>
      <c r="F17" s="4" t="s">
        <v>117</v>
      </c>
      <c r="G17" s="173" t="s">
        <v>387</v>
      </c>
    </row>
    <row r="18" ht="33" spans="1:7">
      <c r="A18" s="6"/>
      <c r="B18" s="4" t="s">
        <v>388</v>
      </c>
      <c r="C18" s="6" t="s">
        <v>414</v>
      </c>
      <c r="D18" s="6" t="s">
        <v>415</v>
      </c>
      <c r="E18" s="6" t="s">
        <v>156</v>
      </c>
      <c r="F18" s="4" t="s">
        <v>117</v>
      </c>
      <c r="G18" s="21" t="s">
        <v>391</v>
      </c>
    </row>
    <row r="19" ht="33" spans="1:7">
      <c r="A19" s="6"/>
      <c r="B19" s="4" t="s">
        <v>392</v>
      </c>
      <c r="C19" s="6" t="s">
        <v>416</v>
      </c>
      <c r="D19" s="6" t="s">
        <v>417</v>
      </c>
      <c r="E19" s="6" t="s">
        <v>156</v>
      </c>
      <c r="F19" s="4" t="s">
        <v>117</v>
      </c>
      <c r="G19" s="21" t="s">
        <v>395</v>
      </c>
    </row>
    <row r="20" ht="16.5" spans="1:8">
      <c r="A20" s="8"/>
      <c r="B20" s="11"/>
      <c r="C20" s="11"/>
      <c r="D20" s="11"/>
      <c r="E20" s="11"/>
      <c r="F20" s="11"/>
      <c r="G20" s="23"/>
      <c r="H20" s="24"/>
    </row>
    <row r="21" ht="33" spans="1:7">
      <c r="A21" s="3" t="s">
        <v>418</v>
      </c>
      <c r="B21" s="4" t="s">
        <v>376</v>
      </c>
      <c r="C21" s="6" t="s">
        <v>419</v>
      </c>
      <c r="D21" s="6" t="s">
        <v>420</v>
      </c>
      <c r="E21" s="6" t="s">
        <v>156</v>
      </c>
      <c r="F21" s="4" t="s">
        <v>117</v>
      </c>
      <c r="G21" s="173" t="s">
        <v>379</v>
      </c>
    </row>
    <row r="22" ht="33" spans="1:7">
      <c r="A22" s="6"/>
      <c r="B22" s="4" t="s">
        <v>380</v>
      </c>
      <c r="C22" s="6" t="s">
        <v>421</v>
      </c>
      <c r="D22" s="6" t="s">
        <v>422</v>
      </c>
      <c r="E22" s="6" t="s">
        <v>156</v>
      </c>
      <c r="F22" s="4" t="s">
        <v>117</v>
      </c>
      <c r="G22" s="173" t="s">
        <v>383</v>
      </c>
    </row>
    <row r="23" ht="33" spans="1:7">
      <c r="A23" s="6"/>
      <c r="B23" s="4" t="s">
        <v>384</v>
      </c>
      <c r="C23" s="6" t="s">
        <v>423</v>
      </c>
      <c r="D23" s="6" t="s">
        <v>424</v>
      </c>
      <c r="E23" s="6" t="s">
        <v>156</v>
      </c>
      <c r="F23" s="4" t="s">
        <v>117</v>
      </c>
      <c r="G23" s="173" t="s">
        <v>387</v>
      </c>
    </row>
    <row r="24" ht="33" spans="1:7">
      <c r="A24" s="6"/>
      <c r="B24" s="4" t="s">
        <v>388</v>
      </c>
      <c r="C24" s="6" t="s">
        <v>425</v>
      </c>
      <c r="D24" s="6" t="s">
        <v>426</v>
      </c>
      <c r="E24" s="6" t="s">
        <v>156</v>
      </c>
      <c r="F24" s="4" t="s">
        <v>117</v>
      </c>
      <c r="G24" s="21" t="s">
        <v>391</v>
      </c>
    </row>
    <row r="25" ht="33" spans="1:7">
      <c r="A25" s="6"/>
      <c r="B25" s="4" t="s">
        <v>392</v>
      </c>
      <c r="C25" s="6" t="s">
        <v>427</v>
      </c>
      <c r="D25" s="6" t="s">
        <v>428</v>
      </c>
      <c r="E25" s="6" t="s">
        <v>156</v>
      </c>
      <c r="F25" s="4" t="s">
        <v>117</v>
      </c>
      <c r="G25" s="21" t="s">
        <v>395</v>
      </c>
    </row>
    <row r="28" ht="16.5" spans="1:7">
      <c r="A28" s="170" t="s">
        <v>429</v>
      </c>
      <c r="B28" s="4" t="s">
        <v>376</v>
      </c>
      <c r="C28" s="4" t="s">
        <v>430</v>
      </c>
      <c r="D28" s="7" t="s">
        <v>431</v>
      </c>
      <c r="E28" s="7" t="s">
        <v>122</v>
      </c>
      <c r="F28" s="4" t="s">
        <v>117</v>
      </c>
      <c r="G28" s="174" t="s">
        <v>432</v>
      </c>
    </row>
    <row r="29" ht="16.5" spans="1:7">
      <c r="A29" s="170"/>
      <c r="B29" s="4" t="s">
        <v>380</v>
      </c>
      <c r="C29" s="4" t="s">
        <v>430</v>
      </c>
      <c r="D29" s="7" t="s">
        <v>431</v>
      </c>
      <c r="E29" s="7" t="s">
        <v>179</v>
      </c>
      <c r="F29" s="4" t="s">
        <v>117</v>
      </c>
      <c r="G29" s="174" t="s">
        <v>433</v>
      </c>
    </row>
    <row r="30" ht="16.5" spans="1:7">
      <c r="A30" s="170"/>
      <c r="B30" s="4" t="s">
        <v>384</v>
      </c>
      <c r="C30" s="171" t="s">
        <v>434</v>
      </c>
      <c r="D30" s="4" t="s">
        <v>435</v>
      </c>
      <c r="E30" s="4" t="s">
        <v>156</v>
      </c>
      <c r="F30" s="4" t="s">
        <v>117</v>
      </c>
      <c r="G30" s="175" t="s">
        <v>436</v>
      </c>
    </row>
    <row r="31" ht="31.9" customHeight="1" spans="1:7">
      <c r="A31" s="170"/>
      <c r="B31" s="4" t="s">
        <v>388</v>
      </c>
      <c r="C31" s="172" t="s">
        <v>437</v>
      </c>
      <c r="D31" s="4" t="s">
        <v>438</v>
      </c>
      <c r="E31" s="4" t="s">
        <v>156</v>
      </c>
      <c r="F31" s="4" t="s">
        <v>117</v>
      </c>
      <c r="G31" s="176"/>
    </row>
    <row r="32" ht="28.9" customHeight="1" spans="1:7">
      <c r="A32" s="170"/>
      <c r="B32" s="4" t="s">
        <v>392</v>
      </c>
      <c r="C32" s="172" t="s">
        <v>439</v>
      </c>
      <c r="D32" s="4" t="s">
        <v>440</v>
      </c>
      <c r="E32" s="4" t="s">
        <v>156</v>
      </c>
      <c r="F32" s="4" t="s">
        <v>117</v>
      </c>
      <c r="G32" s="176"/>
    </row>
    <row r="33" ht="28.15" customHeight="1" spans="1:7">
      <c r="A33" s="170"/>
      <c r="B33" s="4" t="s">
        <v>441</v>
      </c>
      <c r="C33" s="172" t="s">
        <v>442</v>
      </c>
      <c r="D33" s="4" t="s">
        <v>443</v>
      </c>
      <c r="E33" s="4" t="s">
        <v>156</v>
      </c>
      <c r="F33" s="4" t="s">
        <v>117</v>
      </c>
      <c r="G33" s="177"/>
    </row>
    <row r="34" ht="16.5" spans="1:7">
      <c r="A34" s="170"/>
      <c r="B34" s="4" t="s">
        <v>444</v>
      </c>
      <c r="C34" s="4" t="s">
        <v>430</v>
      </c>
      <c r="D34" s="7" t="s">
        <v>431</v>
      </c>
      <c r="E34" s="7" t="s">
        <v>122</v>
      </c>
      <c r="F34" s="4" t="s">
        <v>117</v>
      </c>
      <c r="G34" s="174" t="s">
        <v>445</v>
      </c>
    </row>
    <row r="35" ht="16.5" spans="1:7">
      <c r="A35" s="170"/>
      <c r="B35" s="4" t="s">
        <v>446</v>
      </c>
      <c r="C35" s="4" t="s">
        <v>430</v>
      </c>
      <c r="D35" s="7" t="s">
        <v>431</v>
      </c>
      <c r="E35" s="7" t="s">
        <v>151</v>
      </c>
      <c r="F35" s="4" t="s">
        <v>117</v>
      </c>
      <c r="G35" s="174" t="s">
        <v>447</v>
      </c>
    </row>
    <row r="36" ht="16.5" spans="1:7">
      <c r="A36" s="170"/>
      <c r="B36" s="4" t="s">
        <v>448</v>
      </c>
      <c r="C36" s="4" t="s">
        <v>148</v>
      </c>
      <c r="D36" s="7" t="s">
        <v>149</v>
      </c>
      <c r="E36" s="7" t="s">
        <v>122</v>
      </c>
      <c r="F36" s="4" t="s">
        <v>117</v>
      </c>
      <c r="G36" s="178" t="s">
        <v>449</v>
      </c>
    </row>
    <row r="37" ht="16.5" spans="1:7">
      <c r="A37" s="170"/>
      <c r="B37" s="4" t="s">
        <v>450</v>
      </c>
      <c r="C37" s="4" t="s">
        <v>148</v>
      </c>
      <c r="D37" s="7" t="s">
        <v>149</v>
      </c>
      <c r="E37" s="7" t="s">
        <v>151</v>
      </c>
      <c r="F37" s="4" t="s">
        <v>117</v>
      </c>
      <c r="G37" s="178" t="s">
        <v>451</v>
      </c>
    </row>
    <row r="41" ht="22.5" spans="1:7">
      <c r="A41" s="169" t="s">
        <v>452</v>
      </c>
      <c r="B41" s="2"/>
      <c r="C41" s="2"/>
      <c r="D41" s="2"/>
      <c r="E41" s="2"/>
      <c r="F41" s="2"/>
      <c r="G41" s="2"/>
    </row>
    <row r="42" ht="22.5" spans="1:7">
      <c r="A42" s="2" t="s">
        <v>51</v>
      </c>
      <c r="B42" s="2" t="s">
        <v>372</v>
      </c>
      <c r="C42" s="2" t="s">
        <v>101</v>
      </c>
      <c r="D42" s="2" t="s">
        <v>373</v>
      </c>
      <c r="E42" s="18" t="s">
        <v>374</v>
      </c>
      <c r="F42" s="19" t="s">
        <v>106</v>
      </c>
      <c r="G42" s="2" t="s">
        <v>107</v>
      </c>
    </row>
    <row r="43" ht="33" spans="1:7">
      <c r="A43" s="3" t="s">
        <v>453</v>
      </c>
      <c r="B43" s="4" t="s">
        <v>376</v>
      </c>
      <c r="C43" s="6" t="s">
        <v>377</v>
      </c>
      <c r="D43" s="6" t="s">
        <v>378</v>
      </c>
      <c r="E43" s="6" t="s">
        <v>156</v>
      </c>
      <c r="F43" s="4" t="s">
        <v>117</v>
      </c>
      <c r="G43" s="173" t="s">
        <v>379</v>
      </c>
    </row>
    <row r="44" ht="33" spans="1:7">
      <c r="A44" s="6"/>
      <c r="B44" s="4" t="s">
        <v>380</v>
      </c>
      <c r="C44" s="6" t="s">
        <v>381</v>
      </c>
      <c r="D44" s="6" t="s">
        <v>382</v>
      </c>
      <c r="E44" s="6" t="s">
        <v>156</v>
      </c>
      <c r="F44" s="4" t="s">
        <v>117</v>
      </c>
      <c r="G44" s="173" t="s">
        <v>383</v>
      </c>
    </row>
    <row r="45" ht="16.5" spans="1:7">
      <c r="A45" s="8"/>
      <c r="B45" s="11"/>
      <c r="C45" s="11"/>
      <c r="D45" s="11"/>
      <c r="E45" s="11"/>
      <c r="F45" s="11"/>
      <c r="G45" s="23"/>
    </row>
    <row r="46" ht="33" spans="1:7">
      <c r="A46" s="3" t="s">
        <v>454</v>
      </c>
      <c r="B46" s="4" t="s">
        <v>376</v>
      </c>
      <c r="C46" s="6" t="s">
        <v>397</v>
      </c>
      <c r="D46" s="6" t="s">
        <v>398</v>
      </c>
      <c r="E46" s="6" t="s">
        <v>156</v>
      </c>
      <c r="F46" s="4" t="s">
        <v>117</v>
      </c>
      <c r="G46" s="173" t="s">
        <v>379</v>
      </c>
    </row>
    <row r="47" ht="33" spans="1:7">
      <c r="A47" s="6"/>
      <c r="B47" s="4" t="s">
        <v>380</v>
      </c>
      <c r="C47" s="6" t="s">
        <v>399</v>
      </c>
      <c r="D47" s="6" t="s">
        <v>400</v>
      </c>
      <c r="E47" s="6" t="s">
        <v>156</v>
      </c>
      <c r="F47" s="4" t="s">
        <v>117</v>
      </c>
      <c r="G47" s="173" t="s">
        <v>383</v>
      </c>
    </row>
    <row r="48" ht="16.5" spans="1:7">
      <c r="A48" s="8"/>
      <c r="B48" s="11"/>
      <c r="C48" s="11"/>
      <c r="D48" s="11"/>
      <c r="E48" s="11"/>
      <c r="F48" s="11"/>
      <c r="G48" s="23"/>
    </row>
    <row r="49" ht="33" spans="1:7">
      <c r="A49" s="3" t="s">
        <v>455</v>
      </c>
      <c r="B49" s="4" t="s">
        <v>376</v>
      </c>
      <c r="C49" s="6" t="s">
        <v>408</v>
      </c>
      <c r="D49" s="6" t="s">
        <v>409</v>
      </c>
      <c r="E49" s="6" t="s">
        <v>156</v>
      </c>
      <c r="F49" s="4" t="s">
        <v>117</v>
      </c>
      <c r="G49" s="21" t="s">
        <v>379</v>
      </c>
    </row>
    <row r="50" ht="33" spans="1:7">
      <c r="A50" s="6"/>
      <c r="B50" s="4" t="s">
        <v>380</v>
      </c>
      <c r="C50" s="6" t="s">
        <v>410</v>
      </c>
      <c r="D50" s="6" t="s">
        <v>411</v>
      </c>
      <c r="E50" s="6" t="s">
        <v>156</v>
      </c>
      <c r="F50" s="4" t="s">
        <v>117</v>
      </c>
      <c r="G50" s="173" t="s">
        <v>383</v>
      </c>
    </row>
    <row r="51" ht="16.5" spans="1:7">
      <c r="A51" s="8"/>
      <c r="B51" s="11"/>
      <c r="C51" s="11"/>
      <c r="D51" s="11"/>
      <c r="E51" s="11"/>
      <c r="F51" s="11"/>
      <c r="G51" s="23"/>
    </row>
    <row r="52" ht="33" spans="1:7">
      <c r="A52" s="3" t="s">
        <v>456</v>
      </c>
      <c r="B52" s="4" t="s">
        <v>376</v>
      </c>
      <c r="C52" s="6" t="s">
        <v>419</v>
      </c>
      <c r="D52" s="6" t="s">
        <v>420</v>
      </c>
      <c r="E52" s="6" t="s">
        <v>156</v>
      </c>
      <c r="F52" s="4" t="s">
        <v>117</v>
      </c>
      <c r="G52" s="173" t="s">
        <v>379</v>
      </c>
    </row>
    <row r="53" ht="33" spans="1:7">
      <c r="A53" s="6"/>
      <c r="B53" s="4" t="s">
        <v>380</v>
      </c>
      <c r="C53" s="6" t="s">
        <v>421</v>
      </c>
      <c r="D53" s="6" t="s">
        <v>422</v>
      </c>
      <c r="E53" s="6" t="s">
        <v>156</v>
      </c>
      <c r="F53" s="4" t="s">
        <v>117</v>
      </c>
      <c r="G53" s="173" t="s">
        <v>383</v>
      </c>
    </row>
    <row r="56" ht="22.5" spans="1:7">
      <c r="A56" s="169" t="s">
        <v>457</v>
      </c>
      <c r="B56" s="2"/>
      <c r="C56" s="2"/>
      <c r="D56" s="2"/>
      <c r="E56" s="2"/>
      <c r="F56" s="2"/>
      <c r="G56" s="2"/>
    </row>
    <row r="57" ht="22.5" spans="1:7">
      <c r="A57" s="2" t="s">
        <v>51</v>
      </c>
      <c r="B57" s="2" t="s">
        <v>372</v>
      </c>
      <c r="C57" s="2" t="s">
        <v>101</v>
      </c>
      <c r="D57" s="2" t="s">
        <v>373</v>
      </c>
      <c r="E57" s="18" t="s">
        <v>374</v>
      </c>
      <c r="F57" s="19" t="s">
        <v>106</v>
      </c>
      <c r="G57" s="2" t="s">
        <v>107</v>
      </c>
    </row>
    <row r="58" ht="33" spans="1:7">
      <c r="A58" s="3" t="s">
        <v>458</v>
      </c>
      <c r="B58" s="4" t="s">
        <v>376</v>
      </c>
      <c r="C58" s="6" t="s">
        <v>377</v>
      </c>
      <c r="D58" s="6" t="s">
        <v>378</v>
      </c>
      <c r="E58" s="6" t="s">
        <v>156</v>
      </c>
      <c r="F58" s="4" t="s">
        <v>117</v>
      </c>
      <c r="G58" s="21" t="s">
        <v>379</v>
      </c>
    </row>
    <row r="59" ht="78.6" customHeight="1" spans="1:7">
      <c r="A59" s="6"/>
      <c r="B59" s="4" t="s">
        <v>380</v>
      </c>
      <c r="C59" s="6" t="s">
        <v>381</v>
      </c>
      <c r="D59" s="6" t="s">
        <v>382</v>
      </c>
      <c r="E59" s="6" t="s">
        <v>156</v>
      </c>
      <c r="F59" s="4" t="s">
        <v>117</v>
      </c>
      <c r="G59" s="179" t="s">
        <v>459</v>
      </c>
    </row>
    <row r="60" ht="16.5" spans="1:7">
      <c r="A60" s="8"/>
      <c r="B60" s="11"/>
      <c r="C60" s="11"/>
      <c r="D60" s="11"/>
      <c r="E60" s="11"/>
      <c r="F60" s="11"/>
      <c r="G60" s="23"/>
    </row>
    <row r="61" ht="33" spans="1:7">
      <c r="A61" s="3" t="s">
        <v>460</v>
      </c>
      <c r="B61" s="4" t="s">
        <v>376</v>
      </c>
      <c r="C61" s="6" t="s">
        <v>397</v>
      </c>
      <c r="D61" s="6" t="s">
        <v>398</v>
      </c>
      <c r="E61" s="6" t="s">
        <v>156</v>
      </c>
      <c r="F61" s="4" t="s">
        <v>117</v>
      </c>
      <c r="G61" s="173" t="s">
        <v>379</v>
      </c>
    </row>
    <row r="62" ht="66" spans="1:7">
      <c r="A62" s="6"/>
      <c r="B62" s="4" t="s">
        <v>380</v>
      </c>
      <c r="C62" s="6" t="s">
        <v>399</v>
      </c>
      <c r="D62" s="6" t="s">
        <v>400</v>
      </c>
      <c r="E62" s="6" t="s">
        <v>156</v>
      </c>
      <c r="F62" s="4" t="s">
        <v>117</v>
      </c>
      <c r="G62" s="179" t="s">
        <v>459</v>
      </c>
    </row>
    <row r="63" ht="16.5" spans="1:7">
      <c r="A63" s="8"/>
      <c r="B63" s="11"/>
      <c r="C63" s="11"/>
      <c r="D63" s="11"/>
      <c r="E63" s="11"/>
      <c r="F63" s="11"/>
      <c r="G63" s="23"/>
    </row>
    <row r="64" ht="33" spans="1:7">
      <c r="A64" s="3" t="s">
        <v>461</v>
      </c>
      <c r="B64" s="4" t="s">
        <v>376</v>
      </c>
      <c r="C64" s="6" t="s">
        <v>408</v>
      </c>
      <c r="D64" s="6" t="s">
        <v>409</v>
      </c>
      <c r="E64" s="6" t="s">
        <v>156</v>
      </c>
      <c r="F64" s="4" t="s">
        <v>117</v>
      </c>
      <c r="G64" s="173" t="s">
        <v>379</v>
      </c>
    </row>
    <row r="65" ht="66" spans="1:7">
      <c r="A65" s="6"/>
      <c r="B65" s="4" t="s">
        <v>380</v>
      </c>
      <c r="C65" s="6" t="s">
        <v>410</v>
      </c>
      <c r="D65" s="6" t="s">
        <v>411</v>
      </c>
      <c r="E65" s="6" t="s">
        <v>156</v>
      </c>
      <c r="F65" s="4" t="s">
        <v>117</v>
      </c>
      <c r="G65" s="179" t="s">
        <v>459</v>
      </c>
    </row>
    <row r="66" ht="16.5" spans="1:7">
      <c r="A66" s="8"/>
      <c r="B66" s="11"/>
      <c r="C66" s="11"/>
      <c r="D66" s="11"/>
      <c r="E66" s="11"/>
      <c r="F66" s="11"/>
      <c r="G66" s="23"/>
    </row>
    <row r="67" ht="33" spans="1:7">
      <c r="A67" s="3" t="s">
        <v>462</v>
      </c>
      <c r="B67" s="4" t="s">
        <v>376</v>
      </c>
      <c r="C67" s="6" t="s">
        <v>419</v>
      </c>
      <c r="D67" s="6" t="s">
        <v>420</v>
      </c>
      <c r="E67" s="6" t="s">
        <v>156</v>
      </c>
      <c r="F67" s="4" t="s">
        <v>117</v>
      </c>
      <c r="G67" s="173" t="s">
        <v>379</v>
      </c>
    </row>
    <row r="68" ht="66" spans="1:7">
      <c r="A68" s="6"/>
      <c r="B68" s="4" t="s">
        <v>380</v>
      </c>
      <c r="C68" s="6" t="s">
        <v>421</v>
      </c>
      <c r="D68" s="6" t="s">
        <v>422</v>
      </c>
      <c r="E68" s="6" t="s">
        <v>156</v>
      </c>
      <c r="F68" s="4" t="s">
        <v>117</v>
      </c>
      <c r="G68" s="179" t="s">
        <v>459</v>
      </c>
    </row>
    <row r="71" spans="1:1">
      <c r="A71" s="180"/>
    </row>
  </sheetData>
  <sheetProtection formatCells="0" insertHyperlinks="0" autoFilter="0"/>
  <mergeCells count="17">
    <mergeCell ref="A1:G1"/>
    <mergeCell ref="A41:G41"/>
    <mergeCell ref="A56:G56"/>
    <mergeCell ref="A3:A7"/>
    <mergeCell ref="A9:A13"/>
    <mergeCell ref="A15:A19"/>
    <mergeCell ref="A21:A25"/>
    <mergeCell ref="A28:A37"/>
    <mergeCell ref="A43:A44"/>
    <mergeCell ref="A46:A47"/>
    <mergeCell ref="A49:A50"/>
    <mergeCell ref="A52:A53"/>
    <mergeCell ref="A58:A59"/>
    <mergeCell ref="A61:A62"/>
    <mergeCell ref="A64:A65"/>
    <mergeCell ref="A67:A68"/>
    <mergeCell ref="G30:G33"/>
  </mergeCell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AT159"/>
  <sheetViews>
    <sheetView zoomScale="85" zoomScaleNormal="85" workbookViewId="0">
      <pane xSplit="1" ySplit="2" topLeftCell="K101" activePane="bottomRight" state="frozen"/>
      <selection/>
      <selection pane="topRight"/>
      <selection pane="bottomLeft"/>
      <selection pane="bottomRight" activeCell="K101" sqref="K101"/>
    </sheetView>
  </sheetViews>
  <sheetFormatPr defaultColWidth="9" defaultRowHeight="16.5"/>
  <cols>
    <col min="1" max="1" width="9" style="25"/>
    <col min="2" max="2" width="30.375" style="25" customWidth="1"/>
    <col min="3" max="3" width="31.875" style="25" customWidth="1"/>
    <col min="4" max="4" width="14.375" style="25" customWidth="1"/>
    <col min="5" max="5" width="15.375" style="25" customWidth="1"/>
    <col min="6" max="6" width="17" style="25" customWidth="1"/>
    <col min="7" max="7" width="13.875" style="25" customWidth="1"/>
    <col min="8" max="8" width="11.125" style="25" customWidth="1"/>
    <col min="9" max="9" width="93.25" style="25" customWidth="1"/>
    <col min="10" max="16384" width="9" style="25"/>
  </cols>
  <sheetData>
    <row r="2" ht="36" spans="2:12">
      <c r="B2" s="116" t="s">
        <v>51</v>
      </c>
      <c r="C2" s="116" t="s">
        <v>101</v>
      </c>
      <c r="D2" s="117" t="s">
        <v>102</v>
      </c>
      <c r="E2" s="117" t="s">
        <v>463</v>
      </c>
      <c r="F2" s="117" t="s">
        <v>464</v>
      </c>
      <c r="G2" s="117" t="s">
        <v>105</v>
      </c>
      <c r="H2" s="134" t="s">
        <v>106</v>
      </c>
      <c r="I2" s="134" t="s">
        <v>107</v>
      </c>
      <c r="J2" s="32"/>
      <c r="K2" s="32"/>
      <c r="L2" s="32"/>
    </row>
    <row r="3" spans="2:12">
      <c r="B3" s="118" t="s">
        <v>465</v>
      </c>
      <c r="C3" s="119" t="s">
        <v>235</v>
      </c>
      <c r="D3" s="120" t="s">
        <v>236</v>
      </c>
      <c r="E3" s="5" t="s">
        <v>122</v>
      </c>
      <c r="F3" s="5" t="s">
        <v>122</v>
      </c>
      <c r="G3" s="5" t="s">
        <v>122</v>
      </c>
      <c r="H3" s="15" t="s">
        <v>117</v>
      </c>
      <c r="I3" s="39" t="s">
        <v>466</v>
      </c>
      <c r="J3" s="32"/>
      <c r="K3" s="32"/>
      <c r="L3" s="32"/>
    </row>
    <row r="4" spans="2:12">
      <c r="B4" s="121" t="s">
        <v>467</v>
      </c>
      <c r="C4" s="122" t="s">
        <v>468</v>
      </c>
      <c r="D4" s="5" t="s">
        <v>469</v>
      </c>
      <c r="E4" s="5" t="s">
        <v>309</v>
      </c>
      <c r="F4" s="5" t="s">
        <v>309</v>
      </c>
      <c r="G4" s="5" t="s">
        <v>122</v>
      </c>
      <c r="H4" s="135" t="s">
        <v>117</v>
      </c>
      <c r="I4" s="143" t="s">
        <v>470</v>
      </c>
      <c r="J4" s="32"/>
      <c r="K4" s="32"/>
      <c r="L4" s="32"/>
    </row>
    <row r="5" ht="33" spans="2:12">
      <c r="B5" s="123"/>
      <c r="C5" s="124" t="s">
        <v>471</v>
      </c>
      <c r="D5" s="125" t="s">
        <v>472</v>
      </c>
      <c r="E5" s="125" t="s">
        <v>179</v>
      </c>
      <c r="F5" s="125" t="s">
        <v>179</v>
      </c>
      <c r="G5" s="125" t="s">
        <v>160</v>
      </c>
      <c r="H5" s="136" t="s">
        <v>117</v>
      </c>
      <c r="I5" s="144" t="s">
        <v>473</v>
      </c>
      <c r="J5" s="32"/>
      <c r="K5" s="32"/>
      <c r="L5" s="32"/>
    </row>
    <row r="6" ht="66" spans="2:12">
      <c r="B6" s="126"/>
      <c r="C6" s="127" t="s">
        <v>474</v>
      </c>
      <c r="D6" s="127" t="s">
        <v>475</v>
      </c>
      <c r="E6" s="137" t="s">
        <v>476</v>
      </c>
      <c r="F6" s="137" t="s">
        <v>476</v>
      </c>
      <c r="G6" s="137" t="s">
        <v>476</v>
      </c>
      <c r="H6" s="138" t="s">
        <v>117</v>
      </c>
      <c r="I6" s="127" t="s">
        <v>477</v>
      </c>
      <c r="J6" s="32"/>
      <c r="K6" s="32"/>
      <c r="L6" s="32"/>
    </row>
    <row r="7" spans="2:12">
      <c r="B7" s="123"/>
      <c r="C7" s="128" t="s">
        <v>471</v>
      </c>
      <c r="D7" s="129" t="s">
        <v>472</v>
      </c>
      <c r="E7" s="129" t="s">
        <v>160</v>
      </c>
      <c r="F7" s="129" t="s">
        <v>160</v>
      </c>
      <c r="G7" s="129" t="s">
        <v>160</v>
      </c>
      <c r="H7" s="139" t="s">
        <v>117</v>
      </c>
      <c r="I7" s="145" t="s">
        <v>478</v>
      </c>
      <c r="J7" s="32"/>
      <c r="K7" s="32"/>
      <c r="L7" s="32"/>
    </row>
    <row r="8" spans="2:12">
      <c r="B8" s="3" t="s">
        <v>479</v>
      </c>
      <c r="C8" s="122" t="s">
        <v>468</v>
      </c>
      <c r="D8" s="5" t="s">
        <v>469</v>
      </c>
      <c r="E8" s="5" t="s">
        <v>156</v>
      </c>
      <c r="F8" s="5" t="s">
        <v>309</v>
      </c>
      <c r="G8" s="5" t="s">
        <v>122</v>
      </c>
      <c r="H8" s="135" t="s">
        <v>117</v>
      </c>
      <c r="I8" s="143" t="s">
        <v>480</v>
      </c>
      <c r="J8" s="32"/>
      <c r="K8" s="32"/>
      <c r="L8" s="32"/>
    </row>
    <row r="9" ht="33" spans="2:12">
      <c r="B9" s="3"/>
      <c r="C9" s="122" t="s">
        <v>471</v>
      </c>
      <c r="D9" s="5" t="s">
        <v>472</v>
      </c>
      <c r="E9" s="15" t="s">
        <v>156</v>
      </c>
      <c r="F9" s="5" t="s">
        <v>151</v>
      </c>
      <c r="G9" s="5" t="s">
        <v>160</v>
      </c>
      <c r="H9" s="15" t="s">
        <v>117</v>
      </c>
      <c r="I9" s="39" t="s">
        <v>481</v>
      </c>
      <c r="J9" s="32"/>
      <c r="K9" s="32"/>
      <c r="L9" s="32"/>
    </row>
    <row r="10" ht="49.5" spans="2:12">
      <c r="B10" s="3"/>
      <c r="C10" s="127" t="s">
        <v>482</v>
      </c>
      <c r="D10" s="127" t="s">
        <v>483</v>
      </c>
      <c r="E10" s="137" t="s">
        <v>476</v>
      </c>
      <c r="F10" s="137" t="s">
        <v>476</v>
      </c>
      <c r="G10" s="137" t="s">
        <v>476</v>
      </c>
      <c r="H10" s="138" t="s">
        <v>117</v>
      </c>
      <c r="I10" s="127" t="s">
        <v>484</v>
      </c>
      <c r="J10" s="32"/>
      <c r="K10" s="32"/>
      <c r="L10" s="32"/>
    </row>
    <row r="11" spans="2:12">
      <c r="B11" s="3"/>
      <c r="C11" s="122" t="s">
        <v>471</v>
      </c>
      <c r="D11" s="5" t="s">
        <v>472</v>
      </c>
      <c r="E11" s="15" t="s">
        <v>156</v>
      </c>
      <c r="F11" s="5" t="s">
        <v>160</v>
      </c>
      <c r="G11" s="5" t="s">
        <v>160</v>
      </c>
      <c r="H11" s="15" t="s">
        <v>117</v>
      </c>
      <c r="I11" s="146" t="s">
        <v>478</v>
      </c>
      <c r="J11" s="32"/>
      <c r="K11" s="32" t="s">
        <v>485</v>
      </c>
      <c r="L11" s="32"/>
    </row>
    <row r="12" spans="2:12">
      <c r="B12" s="125" t="s">
        <v>73</v>
      </c>
      <c r="C12" s="119" t="s">
        <v>468</v>
      </c>
      <c r="D12" s="5" t="s">
        <v>469</v>
      </c>
      <c r="E12" s="5" t="s">
        <v>309</v>
      </c>
      <c r="F12" s="5" t="s">
        <v>309</v>
      </c>
      <c r="G12" s="5" t="s">
        <v>122</v>
      </c>
      <c r="H12" s="140" t="s">
        <v>117</v>
      </c>
      <c r="I12" s="147" t="s">
        <v>486</v>
      </c>
      <c r="J12" s="32"/>
      <c r="K12" s="32"/>
      <c r="L12" s="32"/>
    </row>
    <row r="13" ht="49.5" spans="2:12">
      <c r="B13" s="130"/>
      <c r="C13" s="119" t="s">
        <v>487</v>
      </c>
      <c r="D13" s="5" t="s">
        <v>488</v>
      </c>
      <c r="E13" s="5" t="s">
        <v>151</v>
      </c>
      <c r="F13" s="5" t="s">
        <v>151</v>
      </c>
      <c r="G13" s="5" t="s">
        <v>122</v>
      </c>
      <c r="H13" s="135" t="s">
        <v>117</v>
      </c>
      <c r="I13" s="39" t="s">
        <v>489</v>
      </c>
      <c r="J13" s="32"/>
      <c r="K13" s="32"/>
      <c r="L13" s="32"/>
    </row>
    <row r="14" ht="49.5" spans="2:12">
      <c r="B14" s="130"/>
      <c r="C14" s="119" t="s">
        <v>490</v>
      </c>
      <c r="D14" s="5" t="s">
        <v>491</v>
      </c>
      <c r="E14" s="5" t="s">
        <v>151</v>
      </c>
      <c r="F14" s="5" t="s">
        <v>122</v>
      </c>
      <c r="G14" s="5" t="s">
        <v>122</v>
      </c>
      <c r="H14" s="135" t="s">
        <v>117</v>
      </c>
      <c r="I14" s="39" t="s">
        <v>492</v>
      </c>
      <c r="J14" s="32"/>
      <c r="K14" s="32"/>
      <c r="L14" s="32"/>
    </row>
    <row r="15" ht="49.5" spans="2:12">
      <c r="B15" s="130"/>
      <c r="C15" s="119" t="s">
        <v>493</v>
      </c>
      <c r="D15" s="5" t="s">
        <v>494</v>
      </c>
      <c r="E15" s="5" t="s">
        <v>226</v>
      </c>
      <c r="F15" s="135" t="s">
        <v>156</v>
      </c>
      <c r="G15" s="5" t="s">
        <v>122</v>
      </c>
      <c r="H15" s="135" t="s">
        <v>117</v>
      </c>
      <c r="I15" s="39" t="s">
        <v>495</v>
      </c>
      <c r="J15" s="32"/>
      <c r="K15" s="32"/>
      <c r="L15" s="32"/>
    </row>
    <row r="16" ht="33" spans="2:12">
      <c r="B16" s="130"/>
      <c r="C16" s="119" t="s">
        <v>496</v>
      </c>
      <c r="D16" s="5" t="s">
        <v>497</v>
      </c>
      <c r="E16" s="141" t="s">
        <v>476</v>
      </c>
      <c r="F16" s="135" t="s">
        <v>156</v>
      </c>
      <c r="G16" s="5" t="s">
        <v>122</v>
      </c>
      <c r="H16" s="135" t="s">
        <v>117</v>
      </c>
      <c r="I16" s="39" t="s">
        <v>498</v>
      </c>
      <c r="J16" s="32"/>
      <c r="K16" s="32"/>
      <c r="L16" s="32"/>
    </row>
    <row r="17" spans="2:12">
      <c r="B17" s="130"/>
      <c r="C17" s="119" t="s">
        <v>499</v>
      </c>
      <c r="D17" s="5" t="s">
        <v>500</v>
      </c>
      <c r="E17" s="141" t="s">
        <v>476</v>
      </c>
      <c r="F17" s="5" t="s">
        <v>156</v>
      </c>
      <c r="G17" s="5" t="s">
        <v>122</v>
      </c>
      <c r="H17" s="135" t="s">
        <v>117</v>
      </c>
      <c r="I17" s="39" t="s">
        <v>501</v>
      </c>
      <c r="J17" s="32"/>
      <c r="K17" s="32"/>
      <c r="L17" s="32"/>
    </row>
    <row r="18" ht="33" spans="2:12">
      <c r="B18" s="130"/>
      <c r="C18" s="119" t="s">
        <v>502</v>
      </c>
      <c r="D18" s="5" t="s">
        <v>503</v>
      </c>
      <c r="E18" s="141" t="s">
        <v>476</v>
      </c>
      <c r="F18" s="141" t="s">
        <v>476</v>
      </c>
      <c r="G18" s="5" t="s">
        <v>122</v>
      </c>
      <c r="H18" s="135" t="s">
        <v>117</v>
      </c>
      <c r="I18" s="39" t="s">
        <v>504</v>
      </c>
      <c r="J18" s="32"/>
      <c r="K18" s="32"/>
      <c r="L18" s="32"/>
    </row>
    <row r="19" spans="2:12">
      <c r="B19" s="130"/>
      <c r="C19" s="119" t="s">
        <v>505</v>
      </c>
      <c r="D19" s="5" t="s">
        <v>506</v>
      </c>
      <c r="E19" s="141" t="s">
        <v>476</v>
      </c>
      <c r="F19" s="141" t="s">
        <v>476</v>
      </c>
      <c r="G19" s="5" t="s">
        <v>122</v>
      </c>
      <c r="H19" s="135" t="s">
        <v>117</v>
      </c>
      <c r="I19" s="39" t="s">
        <v>507</v>
      </c>
      <c r="J19" s="32"/>
      <c r="K19" s="32"/>
      <c r="L19" s="32"/>
    </row>
    <row r="20" ht="33" spans="2:12">
      <c r="B20" s="130"/>
      <c r="C20" s="119" t="s">
        <v>508</v>
      </c>
      <c r="D20" s="5" t="s">
        <v>509</v>
      </c>
      <c r="E20" s="141" t="s">
        <v>476</v>
      </c>
      <c r="F20" s="5" t="s">
        <v>156</v>
      </c>
      <c r="G20" s="5" t="s">
        <v>122</v>
      </c>
      <c r="H20" s="135" t="s">
        <v>117</v>
      </c>
      <c r="I20" s="148" t="s">
        <v>510</v>
      </c>
      <c r="J20" s="32"/>
      <c r="K20" s="32"/>
      <c r="L20" s="32"/>
    </row>
    <row r="21" ht="33" spans="2:12">
      <c r="B21" s="130"/>
      <c r="C21" s="119" t="s">
        <v>511</v>
      </c>
      <c r="D21" s="5" t="s">
        <v>512</v>
      </c>
      <c r="E21" s="141" t="s">
        <v>476</v>
      </c>
      <c r="F21" s="5" t="s">
        <v>156</v>
      </c>
      <c r="G21" s="5" t="s">
        <v>122</v>
      </c>
      <c r="H21" s="135" t="s">
        <v>117</v>
      </c>
      <c r="I21" s="39" t="s">
        <v>513</v>
      </c>
      <c r="J21" s="32"/>
      <c r="K21" s="32"/>
      <c r="L21" s="32"/>
    </row>
    <row r="22" ht="33" spans="2:12">
      <c r="B22" s="130"/>
      <c r="C22" s="119" t="s">
        <v>514</v>
      </c>
      <c r="D22" s="5" t="s">
        <v>515</v>
      </c>
      <c r="E22" s="141" t="s">
        <v>476</v>
      </c>
      <c r="F22" s="5" t="s">
        <v>156</v>
      </c>
      <c r="G22" s="5" t="s">
        <v>122</v>
      </c>
      <c r="H22" s="135" t="s">
        <v>117</v>
      </c>
      <c r="I22" s="39" t="s">
        <v>516</v>
      </c>
      <c r="J22" s="32"/>
      <c r="K22" s="32"/>
      <c r="L22" s="32"/>
    </row>
    <row r="23" ht="33" spans="2:12">
      <c r="B23" s="130"/>
      <c r="C23" s="119" t="s">
        <v>517</v>
      </c>
      <c r="D23" s="5" t="s">
        <v>518</v>
      </c>
      <c r="E23" s="141" t="s">
        <v>476</v>
      </c>
      <c r="F23" s="5" t="s">
        <v>156</v>
      </c>
      <c r="G23" s="5" t="s">
        <v>122</v>
      </c>
      <c r="H23" s="135" t="s">
        <v>117</v>
      </c>
      <c r="I23" s="39" t="s">
        <v>519</v>
      </c>
      <c r="J23" s="32"/>
      <c r="K23" s="32"/>
      <c r="L23" s="32"/>
    </row>
    <row r="24" ht="132" spans="2:12">
      <c r="B24" s="130"/>
      <c r="C24" s="119" t="s">
        <v>520</v>
      </c>
      <c r="D24" s="5" t="s">
        <v>521</v>
      </c>
      <c r="E24" s="6" t="s">
        <v>522</v>
      </c>
      <c r="F24" s="5" t="s">
        <v>122</v>
      </c>
      <c r="G24" s="5" t="s">
        <v>122</v>
      </c>
      <c r="H24" s="135" t="s">
        <v>117</v>
      </c>
      <c r="I24" s="143" t="s">
        <v>523</v>
      </c>
      <c r="J24" s="32"/>
      <c r="K24" s="32"/>
      <c r="L24" s="32"/>
    </row>
    <row r="25" ht="66" spans="2:12">
      <c r="B25" s="130"/>
      <c r="C25" s="119" t="s">
        <v>524</v>
      </c>
      <c r="D25" s="5" t="s">
        <v>525</v>
      </c>
      <c r="E25" s="5" t="s">
        <v>526</v>
      </c>
      <c r="F25" s="5" t="s">
        <v>173</v>
      </c>
      <c r="G25" s="5" t="s">
        <v>173</v>
      </c>
      <c r="H25" s="135" t="s">
        <v>117</v>
      </c>
      <c r="I25" s="143" t="s">
        <v>527</v>
      </c>
      <c r="J25" s="32"/>
      <c r="K25" s="32"/>
      <c r="L25" s="32"/>
    </row>
    <row r="26" ht="66" spans="2:12">
      <c r="B26" s="130"/>
      <c r="C26" s="119" t="s">
        <v>528</v>
      </c>
      <c r="D26" s="5" t="s">
        <v>529</v>
      </c>
      <c r="E26" s="5" t="s">
        <v>526</v>
      </c>
      <c r="F26" s="5" t="s">
        <v>122</v>
      </c>
      <c r="G26" s="5" t="s">
        <v>122</v>
      </c>
      <c r="H26" s="135" t="s">
        <v>117</v>
      </c>
      <c r="I26" s="39" t="s">
        <v>530</v>
      </c>
      <c r="J26" s="31"/>
      <c r="K26" s="32"/>
      <c r="L26" s="32"/>
    </row>
    <row r="27" ht="66" spans="2:12">
      <c r="B27" s="130"/>
      <c r="C27" s="119" t="s">
        <v>531</v>
      </c>
      <c r="D27" s="5" t="s">
        <v>532</v>
      </c>
      <c r="E27" s="5" t="s">
        <v>324</v>
      </c>
      <c r="F27" s="5" t="s">
        <v>122</v>
      </c>
      <c r="G27" s="5" t="s">
        <v>122</v>
      </c>
      <c r="H27" s="135" t="s">
        <v>117</v>
      </c>
      <c r="I27" s="39" t="s">
        <v>533</v>
      </c>
      <c r="J27" s="32"/>
      <c r="K27" s="32"/>
      <c r="L27" s="32"/>
    </row>
    <row r="28" ht="82.5" spans="2:12">
      <c r="B28" s="130"/>
      <c r="C28" s="131" t="s">
        <v>534</v>
      </c>
      <c r="D28" s="5" t="s">
        <v>535</v>
      </c>
      <c r="E28" s="5" t="s">
        <v>536</v>
      </c>
      <c r="F28" s="5" t="s">
        <v>536</v>
      </c>
      <c r="G28" s="5" t="s">
        <v>369</v>
      </c>
      <c r="H28" s="135" t="s">
        <v>117</v>
      </c>
      <c r="I28" s="39" t="s">
        <v>537</v>
      </c>
      <c r="J28" s="32"/>
      <c r="K28" s="32"/>
      <c r="L28" s="32"/>
    </row>
    <row r="29" ht="33" spans="2:12">
      <c r="B29" s="118" t="s">
        <v>465</v>
      </c>
      <c r="C29" s="119" t="s">
        <v>235</v>
      </c>
      <c r="D29" s="120" t="s">
        <v>236</v>
      </c>
      <c r="E29" s="5" t="s">
        <v>171</v>
      </c>
      <c r="F29" s="5" t="s">
        <v>171</v>
      </c>
      <c r="G29" s="5" t="s">
        <v>122</v>
      </c>
      <c r="H29" s="15" t="s">
        <v>117</v>
      </c>
      <c r="I29" s="143" t="s">
        <v>538</v>
      </c>
      <c r="J29" s="32"/>
      <c r="K29" s="32"/>
      <c r="L29" s="32"/>
    </row>
    <row r="31" spans="2:9">
      <c r="B31" s="3" t="s">
        <v>539</v>
      </c>
      <c r="C31" s="122" t="s">
        <v>540</v>
      </c>
      <c r="D31" s="120" t="s">
        <v>541</v>
      </c>
      <c r="E31" s="20" t="s">
        <v>156</v>
      </c>
      <c r="F31" s="142" t="s">
        <v>542</v>
      </c>
      <c r="G31" s="5" t="s">
        <v>122</v>
      </c>
      <c r="H31" s="15" t="s">
        <v>117</v>
      </c>
      <c r="I31" s="149" t="s">
        <v>543</v>
      </c>
    </row>
    <row r="32" spans="2:9">
      <c r="B32" s="3"/>
      <c r="C32" s="132" t="s">
        <v>544</v>
      </c>
      <c r="D32" s="133"/>
      <c r="E32" s="133"/>
      <c r="F32" s="133"/>
      <c r="G32" s="133"/>
      <c r="H32" s="133"/>
      <c r="I32" s="133"/>
    </row>
    <row r="33" spans="2:9">
      <c r="B33" s="3"/>
      <c r="C33" s="133"/>
      <c r="D33" s="133"/>
      <c r="E33" s="133"/>
      <c r="F33" s="133"/>
      <c r="G33" s="133"/>
      <c r="H33" s="133"/>
      <c r="I33" s="133"/>
    </row>
    <row r="35" spans="2:2">
      <c r="B35" s="32"/>
    </row>
    <row r="36" spans="2:9">
      <c r="B36" s="28" t="s">
        <v>545</v>
      </c>
      <c r="C36" s="150" t="s">
        <v>235</v>
      </c>
      <c r="D36" s="120" t="s">
        <v>236</v>
      </c>
      <c r="E36" s="5" t="s">
        <v>122</v>
      </c>
      <c r="F36" s="5" t="s">
        <v>122</v>
      </c>
      <c r="G36" s="5" t="s">
        <v>122</v>
      </c>
      <c r="H36" s="15" t="s">
        <v>117</v>
      </c>
      <c r="I36" s="143" t="s">
        <v>466</v>
      </c>
    </row>
    <row r="37" spans="2:9">
      <c r="B37" s="28"/>
      <c r="C37" s="150" t="s">
        <v>468</v>
      </c>
      <c r="D37" s="120" t="s">
        <v>469</v>
      </c>
      <c r="E37" s="5" t="s">
        <v>122</v>
      </c>
      <c r="F37" s="142" t="s">
        <v>122</v>
      </c>
      <c r="G37" s="5" t="s">
        <v>122</v>
      </c>
      <c r="H37" s="15" t="s">
        <v>117</v>
      </c>
      <c r="I37" s="149" t="s">
        <v>546</v>
      </c>
    </row>
    <row r="38" spans="2:9">
      <c r="B38" s="28"/>
      <c r="C38" s="150" t="s">
        <v>547</v>
      </c>
      <c r="D38" s="120" t="s">
        <v>548</v>
      </c>
      <c r="E38" s="154" t="s">
        <v>549</v>
      </c>
      <c r="F38" s="154" t="s">
        <v>549</v>
      </c>
      <c r="G38" s="5" t="s">
        <v>122</v>
      </c>
      <c r="H38" s="15" t="s">
        <v>117</v>
      </c>
      <c r="I38" s="39" t="s">
        <v>550</v>
      </c>
    </row>
    <row r="39" spans="2:9">
      <c r="B39" s="28"/>
      <c r="C39" s="150" t="s">
        <v>468</v>
      </c>
      <c r="D39" s="120" t="s">
        <v>469</v>
      </c>
      <c r="E39" s="5" t="s">
        <v>309</v>
      </c>
      <c r="F39" s="5" t="s">
        <v>309</v>
      </c>
      <c r="G39" s="5" t="s">
        <v>122</v>
      </c>
      <c r="H39" s="15" t="s">
        <v>117</v>
      </c>
      <c r="I39" s="143" t="s">
        <v>480</v>
      </c>
    </row>
    <row r="40" ht="33" spans="2:9">
      <c r="B40" s="28"/>
      <c r="C40" s="150" t="s">
        <v>235</v>
      </c>
      <c r="D40" s="120" t="s">
        <v>236</v>
      </c>
      <c r="E40" s="5" t="s">
        <v>171</v>
      </c>
      <c r="F40" s="5" t="s">
        <v>171</v>
      </c>
      <c r="G40" s="5" t="s">
        <v>122</v>
      </c>
      <c r="H40" s="15" t="s">
        <v>117</v>
      </c>
      <c r="I40" s="143" t="s">
        <v>538</v>
      </c>
    </row>
    <row r="42" spans="2:9">
      <c r="B42" s="28" t="s">
        <v>551</v>
      </c>
      <c r="C42" s="150" t="s">
        <v>235</v>
      </c>
      <c r="D42" s="120" t="s">
        <v>236</v>
      </c>
      <c r="E42" s="5" t="s">
        <v>156</v>
      </c>
      <c r="F42" s="5" t="s">
        <v>122</v>
      </c>
      <c r="G42" s="5" t="s">
        <v>122</v>
      </c>
      <c r="H42" s="15" t="s">
        <v>117</v>
      </c>
      <c r="I42" s="143" t="s">
        <v>466</v>
      </c>
    </row>
    <row r="43" spans="2:9">
      <c r="B43" s="28"/>
      <c r="C43" s="151" t="s">
        <v>468</v>
      </c>
      <c r="D43" s="120" t="s">
        <v>469</v>
      </c>
      <c r="E43" s="20" t="s">
        <v>156</v>
      </c>
      <c r="F43" s="120" t="s">
        <v>122</v>
      </c>
      <c r="G43" s="5" t="s">
        <v>122</v>
      </c>
      <c r="H43" s="5" t="s">
        <v>117</v>
      </c>
      <c r="I43" s="39" t="s">
        <v>546</v>
      </c>
    </row>
    <row r="44" spans="2:9">
      <c r="B44" s="28"/>
      <c r="C44" s="151" t="s">
        <v>540</v>
      </c>
      <c r="D44" s="120" t="s">
        <v>541</v>
      </c>
      <c r="E44" s="20" t="s">
        <v>156</v>
      </c>
      <c r="F44" s="154" t="s">
        <v>552</v>
      </c>
      <c r="G44" s="5" t="s">
        <v>122</v>
      </c>
      <c r="H44" s="5" t="s">
        <v>117</v>
      </c>
      <c r="I44" s="39" t="s">
        <v>553</v>
      </c>
    </row>
    <row r="45" spans="2:9">
      <c r="B45" s="28"/>
      <c r="C45" s="151" t="s">
        <v>468</v>
      </c>
      <c r="D45" s="120" t="s">
        <v>469</v>
      </c>
      <c r="E45" s="20" t="s">
        <v>156</v>
      </c>
      <c r="F45" s="5" t="s">
        <v>309</v>
      </c>
      <c r="G45" s="5" t="s">
        <v>122</v>
      </c>
      <c r="H45" s="5" t="s">
        <v>117</v>
      </c>
      <c r="I45" s="143" t="s">
        <v>480</v>
      </c>
    </row>
    <row r="46" ht="33" spans="2:9">
      <c r="B46" s="28"/>
      <c r="C46" s="150" t="s">
        <v>235</v>
      </c>
      <c r="D46" s="120" t="s">
        <v>236</v>
      </c>
      <c r="E46" s="5" t="s">
        <v>156</v>
      </c>
      <c r="F46" s="5" t="s">
        <v>171</v>
      </c>
      <c r="G46" s="5" t="s">
        <v>122</v>
      </c>
      <c r="H46" s="15" t="s">
        <v>117</v>
      </c>
      <c r="I46" s="143" t="s">
        <v>538</v>
      </c>
    </row>
    <row r="47" ht="19.7" customHeight="1" spans="2:9">
      <c r="B47" s="152"/>
      <c r="C47" s="153"/>
      <c r="D47" s="153"/>
      <c r="E47" s="153"/>
      <c r="F47" s="153"/>
      <c r="G47" s="153"/>
      <c r="H47" s="153"/>
      <c r="I47" s="153"/>
    </row>
    <row r="48" spans="2:2">
      <c r="B48" s="32" t="s">
        <v>554</v>
      </c>
    </row>
    <row r="49" spans="10:10">
      <c r="J49" s="32" t="s">
        <v>555</v>
      </c>
    </row>
    <row r="68" spans="2:2">
      <c r="B68" s="32"/>
    </row>
    <row r="74" spans="2:2">
      <c r="B74" s="32" t="s">
        <v>556</v>
      </c>
    </row>
    <row r="94" spans="2:2">
      <c r="B94" s="32"/>
    </row>
    <row r="95" spans="2:2">
      <c r="B95" s="155"/>
    </row>
    <row r="101" spans="11:11">
      <c r="K101" s="32" t="s">
        <v>557</v>
      </c>
    </row>
    <row r="102" spans="11:11">
      <c r="K102" s="32" t="s">
        <v>558</v>
      </c>
    </row>
    <row r="103" spans="11:11">
      <c r="K103" s="156" t="s">
        <v>559</v>
      </c>
    </row>
    <row r="104" spans="11:11">
      <c r="K104" s="32" t="s">
        <v>560</v>
      </c>
    </row>
    <row r="107" spans="11:38">
      <c r="K107" s="155" t="s">
        <v>561</v>
      </c>
      <c r="V107" s="155" t="s">
        <v>562</v>
      </c>
      <c r="AL107" s="155" t="s">
        <v>563</v>
      </c>
    </row>
    <row r="108" spans="11:38">
      <c r="K108" s="32" t="s">
        <v>564</v>
      </c>
      <c r="V108" s="32" t="s">
        <v>564</v>
      </c>
      <c r="AL108" s="32" t="s">
        <v>564</v>
      </c>
    </row>
    <row r="109" spans="11:45">
      <c r="K109" s="29" t="s">
        <v>565</v>
      </c>
      <c r="L109" s="29" t="s">
        <v>566</v>
      </c>
      <c r="M109" s="29" t="s">
        <v>567</v>
      </c>
      <c r="N109" s="29" t="s">
        <v>170</v>
      </c>
      <c r="O109" s="29" t="s">
        <v>568</v>
      </c>
      <c r="P109" s="29" t="s">
        <v>569</v>
      </c>
      <c r="Q109" s="29" t="s">
        <v>570</v>
      </c>
      <c r="R109" s="29" t="s">
        <v>571</v>
      </c>
      <c r="V109" s="29" t="s">
        <v>565</v>
      </c>
      <c r="W109" s="29" t="s">
        <v>566</v>
      </c>
      <c r="X109" s="29" t="s">
        <v>567</v>
      </c>
      <c r="Y109" s="29" t="s">
        <v>170</v>
      </c>
      <c r="Z109" s="29" t="s">
        <v>568</v>
      </c>
      <c r="AA109" s="29" t="s">
        <v>569</v>
      </c>
      <c r="AB109" s="29" t="s">
        <v>570</v>
      </c>
      <c r="AC109" s="29" t="s">
        <v>571</v>
      </c>
      <c r="AL109" s="29" t="s">
        <v>565</v>
      </c>
      <c r="AM109" s="29" t="s">
        <v>566</v>
      </c>
      <c r="AN109" s="29" t="s">
        <v>567</v>
      </c>
      <c r="AO109" s="29" t="s">
        <v>170</v>
      </c>
      <c r="AP109" s="29" t="s">
        <v>568</v>
      </c>
      <c r="AQ109" s="29" t="s">
        <v>569</v>
      </c>
      <c r="AR109" s="29" t="s">
        <v>570</v>
      </c>
      <c r="AS109" s="29" t="s">
        <v>571</v>
      </c>
    </row>
    <row r="110" spans="11:45">
      <c r="K110" s="29" t="s">
        <v>572</v>
      </c>
      <c r="L110" s="29" t="s">
        <v>573</v>
      </c>
      <c r="M110" s="29" t="s">
        <v>574</v>
      </c>
      <c r="N110" s="29" t="s">
        <v>575</v>
      </c>
      <c r="O110" s="29" t="s">
        <v>178</v>
      </c>
      <c r="P110" s="29" t="s">
        <v>236</v>
      </c>
      <c r="Q110" s="29" t="s">
        <v>225</v>
      </c>
      <c r="R110" s="29" t="s">
        <v>576</v>
      </c>
      <c r="V110" s="29" t="s">
        <v>572</v>
      </c>
      <c r="W110" s="29" t="s">
        <v>573</v>
      </c>
      <c r="X110" s="29" t="s">
        <v>574</v>
      </c>
      <c r="Y110" s="29" t="s">
        <v>575</v>
      </c>
      <c r="Z110" s="29" t="s">
        <v>178</v>
      </c>
      <c r="AA110" s="29" t="s">
        <v>236</v>
      </c>
      <c r="AB110" s="29" t="s">
        <v>225</v>
      </c>
      <c r="AC110" s="29" t="s">
        <v>576</v>
      </c>
      <c r="AL110" s="29" t="s">
        <v>572</v>
      </c>
      <c r="AM110" s="29" t="s">
        <v>573</v>
      </c>
      <c r="AN110" s="29" t="s">
        <v>574</v>
      </c>
      <c r="AO110" s="29" t="s">
        <v>575</v>
      </c>
      <c r="AP110" s="29" t="s">
        <v>178</v>
      </c>
      <c r="AQ110" s="29" t="s">
        <v>236</v>
      </c>
      <c r="AR110" s="29" t="s">
        <v>225</v>
      </c>
      <c r="AS110" s="29" t="s">
        <v>576</v>
      </c>
    </row>
    <row r="111" spans="11:45">
      <c r="K111" s="29" t="s">
        <v>577</v>
      </c>
      <c r="L111" s="29" t="s">
        <v>578</v>
      </c>
      <c r="M111" s="29" t="s">
        <v>579</v>
      </c>
      <c r="N111" s="29" t="s">
        <v>357</v>
      </c>
      <c r="O111" s="29" t="s">
        <v>316</v>
      </c>
      <c r="P111" s="29" t="s">
        <v>580</v>
      </c>
      <c r="Q111" s="29" t="s">
        <v>581</v>
      </c>
      <c r="R111" s="29" t="s">
        <v>582</v>
      </c>
      <c r="V111" s="152" t="s">
        <v>583</v>
      </c>
      <c r="AL111" s="29" t="s">
        <v>577</v>
      </c>
      <c r="AM111" s="29" t="s">
        <v>578</v>
      </c>
      <c r="AN111" s="29" t="s">
        <v>579</v>
      </c>
      <c r="AO111" s="29" t="s">
        <v>357</v>
      </c>
      <c r="AP111" s="29" t="s">
        <v>316</v>
      </c>
      <c r="AQ111" s="29" t="s">
        <v>580</v>
      </c>
      <c r="AR111" s="29" t="s">
        <v>581</v>
      </c>
      <c r="AS111" s="29" t="s">
        <v>582</v>
      </c>
    </row>
    <row r="112" spans="11:45">
      <c r="K112" s="29" t="s">
        <v>584</v>
      </c>
      <c r="L112" s="29" t="s">
        <v>585</v>
      </c>
      <c r="M112" s="29" t="s">
        <v>586</v>
      </c>
      <c r="N112" s="29" t="s">
        <v>587</v>
      </c>
      <c r="O112" s="29" t="s">
        <v>588</v>
      </c>
      <c r="P112" s="29" t="s">
        <v>589</v>
      </c>
      <c r="Q112" s="29" t="s">
        <v>590</v>
      </c>
      <c r="R112" s="29" t="s">
        <v>591</v>
      </c>
      <c r="V112" s="29" t="s">
        <v>592</v>
      </c>
      <c r="W112" s="29" t="s">
        <v>593</v>
      </c>
      <c r="X112" s="29" t="s">
        <v>594</v>
      </c>
      <c r="Y112" s="29" t="s">
        <v>595</v>
      </c>
      <c r="Z112" s="29" t="s">
        <v>596</v>
      </c>
      <c r="AA112" s="29" t="s">
        <v>597</v>
      </c>
      <c r="AB112" s="29" t="s">
        <v>598</v>
      </c>
      <c r="AC112" s="29" t="s">
        <v>599</v>
      </c>
      <c r="AL112" s="29" t="s">
        <v>584</v>
      </c>
      <c r="AM112" s="29" t="s">
        <v>585</v>
      </c>
      <c r="AN112" s="29" t="s">
        <v>586</v>
      </c>
      <c r="AO112" s="29" t="s">
        <v>587</v>
      </c>
      <c r="AP112" s="29" t="s">
        <v>588</v>
      </c>
      <c r="AQ112" s="29" t="s">
        <v>589</v>
      </c>
      <c r="AR112" s="29" t="s">
        <v>590</v>
      </c>
      <c r="AS112" s="29" t="s">
        <v>591</v>
      </c>
    </row>
    <row r="113" spans="11:45">
      <c r="K113" s="152" t="s">
        <v>583</v>
      </c>
      <c r="V113" s="29" t="s">
        <v>600</v>
      </c>
      <c r="W113" s="29" t="s">
        <v>601</v>
      </c>
      <c r="X113" s="29" t="s">
        <v>602</v>
      </c>
      <c r="Y113" s="29" t="s">
        <v>603</v>
      </c>
      <c r="Z113" s="29" t="s">
        <v>604</v>
      </c>
      <c r="AA113" s="29" t="s">
        <v>605</v>
      </c>
      <c r="AB113" s="29" t="s">
        <v>606</v>
      </c>
      <c r="AC113" s="29" t="s">
        <v>607</v>
      </c>
      <c r="AL113" s="29" t="s">
        <v>608</v>
      </c>
      <c r="AM113" s="29" t="s">
        <v>609</v>
      </c>
      <c r="AN113" s="29" t="s">
        <v>610</v>
      </c>
      <c r="AO113" s="29" t="s">
        <v>611</v>
      </c>
      <c r="AP113" s="29" t="s">
        <v>612</v>
      </c>
      <c r="AQ113" s="29" t="s">
        <v>613</v>
      </c>
      <c r="AR113" s="29" t="s">
        <v>167</v>
      </c>
      <c r="AS113" s="29" t="s">
        <v>163</v>
      </c>
    </row>
    <row r="114" spans="11:45">
      <c r="K114" s="29" t="s">
        <v>614</v>
      </c>
      <c r="L114" s="29" t="s">
        <v>615</v>
      </c>
      <c r="M114" s="29" t="s">
        <v>616</v>
      </c>
      <c r="N114" s="29" t="s">
        <v>617</v>
      </c>
      <c r="O114" s="29" t="s">
        <v>592</v>
      </c>
      <c r="P114" s="29" t="s">
        <v>594</v>
      </c>
      <c r="Q114" s="29" t="s">
        <v>596</v>
      </c>
      <c r="R114" s="29" t="s">
        <v>598</v>
      </c>
      <c r="AL114" s="29" t="s">
        <v>279</v>
      </c>
      <c r="AM114" s="29" t="s">
        <v>182</v>
      </c>
      <c r="AN114" s="29" t="s">
        <v>368</v>
      </c>
      <c r="AO114" s="29" t="s">
        <v>337</v>
      </c>
      <c r="AP114" s="29" t="s">
        <v>618</v>
      </c>
      <c r="AQ114" s="29" t="s">
        <v>312</v>
      </c>
      <c r="AR114" s="29" t="s">
        <v>619</v>
      </c>
      <c r="AS114" s="29" t="s">
        <v>308</v>
      </c>
    </row>
    <row r="115" spans="11:38">
      <c r="K115" s="29" t="s">
        <v>620</v>
      </c>
      <c r="L115" s="29" t="s">
        <v>621</v>
      </c>
      <c r="M115" s="29" t="s">
        <v>622</v>
      </c>
      <c r="N115" s="29" t="s">
        <v>623</v>
      </c>
      <c r="O115" s="29" t="s">
        <v>600</v>
      </c>
      <c r="P115" s="29" t="s">
        <v>602</v>
      </c>
      <c r="Q115" s="29" t="s">
        <v>604</v>
      </c>
      <c r="R115" s="29" t="s">
        <v>606</v>
      </c>
      <c r="V115" s="32" t="s">
        <v>624</v>
      </c>
      <c r="AL115" s="152" t="s">
        <v>583</v>
      </c>
    </row>
    <row r="116" spans="11:45">
      <c r="K116" s="29" t="s">
        <v>625</v>
      </c>
      <c r="L116" s="29" t="s">
        <v>626</v>
      </c>
      <c r="M116" s="29" t="s">
        <v>627</v>
      </c>
      <c r="N116" s="29" t="s">
        <v>628</v>
      </c>
      <c r="O116" s="29" t="s">
        <v>593</v>
      </c>
      <c r="P116" s="29" t="s">
        <v>595</v>
      </c>
      <c r="Q116" s="29" t="s">
        <v>597</v>
      </c>
      <c r="R116" s="29" t="s">
        <v>599</v>
      </c>
      <c r="V116" s="159" t="s">
        <v>629</v>
      </c>
      <c r="W116" s="34" t="s">
        <v>630</v>
      </c>
      <c r="X116" s="34"/>
      <c r="Y116" s="34"/>
      <c r="Z116" s="34"/>
      <c r="AA116" s="34"/>
      <c r="AB116" s="34"/>
      <c r="AC116" s="34"/>
      <c r="AD116" s="34"/>
      <c r="AE116" s="157"/>
      <c r="AF116" s="157"/>
      <c r="AG116" s="157"/>
      <c r="AH116" s="157"/>
      <c r="AI116" s="157"/>
      <c r="AJ116" s="157"/>
      <c r="AL116" s="29" t="s">
        <v>631</v>
      </c>
      <c r="AM116" s="29" t="s">
        <v>632</v>
      </c>
      <c r="AN116" s="29" t="s">
        <v>633</v>
      </c>
      <c r="AO116" s="29" t="s">
        <v>625</v>
      </c>
      <c r="AP116" s="29" t="s">
        <v>616</v>
      </c>
      <c r="AQ116" s="29" t="s">
        <v>628</v>
      </c>
      <c r="AR116" s="29" t="s">
        <v>594</v>
      </c>
      <c r="AS116" s="29" t="s">
        <v>597</v>
      </c>
    </row>
    <row r="117" spans="11:45">
      <c r="K117" s="29" t="s">
        <v>634</v>
      </c>
      <c r="L117" s="29" t="s">
        <v>635</v>
      </c>
      <c r="M117" s="29" t="s">
        <v>636</v>
      </c>
      <c r="N117" s="29" t="s">
        <v>637</v>
      </c>
      <c r="O117" s="29" t="s">
        <v>601</v>
      </c>
      <c r="P117" s="29" t="s">
        <v>603</v>
      </c>
      <c r="Q117" s="29" t="s">
        <v>605</v>
      </c>
      <c r="R117" s="29" t="s">
        <v>607</v>
      </c>
      <c r="V117" s="160"/>
      <c r="W117" s="29" t="s">
        <v>638</v>
      </c>
      <c r="X117" s="29" t="s">
        <v>639</v>
      </c>
      <c r="Y117" s="29" t="s">
        <v>640</v>
      </c>
      <c r="Z117" s="29" t="s">
        <v>641</v>
      </c>
      <c r="AA117" s="29" t="s">
        <v>642</v>
      </c>
      <c r="AB117" s="29" t="s">
        <v>643</v>
      </c>
      <c r="AC117" s="29" t="s">
        <v>644</v>
      </c>
      <c r="AD117" s="29" t="s">
        <v>645</v>
      </c>
      <c r="AE117" s="158"/>
      <c r="AF117" s="158"/>
      <c r="AG117" s="158"/>
      <c r="AH117" s="158"/>
      <c r="AI117" s="158"/>
      <c r="AJ117" s="158"/>
      <c r="AL117" s="29" t="s">
        <v>646</v>
      </c>
      <c r="AM117" s="29" t="s">
        <v>647</v>
      </c>
      <c r="AN117" s="29" t="s">
        <v>648</v>
      </c>
      <c r="AO117" s="29" t="s">
        <v>634</v>
      </c>
      <c r="AP117" s="29" t="s">
        <v>622</v>
      </c>
      <c r="AQ117" s="29" t="s">
        <v>637</v>
      </c>
      <c r="AR117" s="29" t="s">
        <v>602</v>
      </c>
      <c r="AS117" s="29" t="s">
        <v>605</v>
      </c>
    </row>
    <row r="118" spans="22:45">
      <c r="V118" s="161"/>
      <c r="W118" s="29" t="s">
        <v>592</v>
      </c>
      <c r="X118" s="29" t="s">
        <v>593</v>
      </c>
      <c r="Y118" s="29" t="s">
        <v>594</v>
      </c>
      <c r="Z118" s="29" t="s">
        <v>595</v>
      </c>
      <c r="AA118" s="29" t="s">
        <v>596</v>
      </c>
      <c r="AB118" s="29" t="s">
        <v>597</v>
      </c>
      <c r="AC118" s="29" t="s">
        <v>598</v>
      </c>
      <c r="AD118" s="29" t="s">
        <v>599</v>
      </c>
      <c r="AE118" s="158"/>
      <c r="AF118" s="158"/>
      <c r="AG118" s="158"/>
      <c r="AH118" s="158"/>
      <c r="AI118" s="158"/>
      <c r="AJ118" s="158"/>
      <c r="AL118" s="29" t="s">
        <v>649</v>
      </c>
      <c r="AM118" s="29" t="s">
        <v>650</v>
      </c>
      <c r="AN118" s="29" t="s">
        <v>651</v>
      </c>
      <c r="AO118" s="29" t="s">
        <v>615</v>
      </c>
      <c r="AP118" s="29" t="s">
        <v>627</v>
      </c>
      <c r="AQ118" s="29" t="s">
        <v>592</v>
      </c>
      <c r="AR118" s="29" t="s">
        <v>595</v>
      </c>
      <c r="AS118" s="29" t="s">
        <v>598</v>
      </c>
    </row>
    <row r="119" spans="11:45">
      <c r="K119" s="32" t="s">
        <v>624</v>
      </c>
      <c r="V119" s="28" t="s">
        <v>652</v>
      </c>
      <c r="W119" s="34" t="s">
        <v>653</v>
      </c>
      <c r="X119" s="34"/>
      <c r="Y119" s="34"/>
      <c r="Z119" s="34"/>
      <c r="AA119" s="34"/>
      <c r="AB119" s="34"/>
      <c r="AC119" s="34"/>
      <c r="AD119" s="34"/>
      <c r="AE119" s="157"/>
      <c r="AF119" s="157"/>
      <c r="AG119" s="157"/>
      <c r="AH119" s="157"/>
      <c r="AI119" s="157"/>
      <c r="AJ119" s="157"/>
      <c r="AL119" s="29" t="s">
        <v>654</v>
      </c>
      <c r="AM119" s="29" t="s">
        <v>655</v>
      </c>
      <c r="AN119" s="29" t="s">
        <v>656</v>
      </c>
      <c r="AO119" s="29" t="s">
        <v>621</v>
      </c>
      <c r="AP119" s="29" t="s">
        <v>636</v>
      </c>
      <c r="AQ119" s="29" t="s">
        <v>600</v>
      </c>
      <c r="AR119" s="29" t="s">
        <v>603</v>
      </c>
      <c r="AS119" s="29" t="s">
        <v>606</v>
      </c>
    </row>
    <row r="120" spans="11:45">
      <c r="K120" s="28" t="s">
        <v>629</v>
      </c>
      <c r="L120" s="34" t="s">
        <v>630</v>
      </c>
      <c r="M120" s="34"/>
      <c r="N120" s="34"/>
      <c r="O120" s="34"/>
      <c r="P120" s="34"/>
      <c r="Q120" s="34"/>
      <c r="R120" s="34"/>
      <c r="S120" s="34"/>
      <c r="T120" s="157"/>
      <c r="V120" s="30"/>
      <c r="W120" s="29" t="s">
        <v>638</v>
      </c>
      <c r="X120" s="29" t="s">
        <v>639</v>
      </c>
      <c r="Y120" s="29" t="s">
        <v>640</v>
      </c>
      <c r="Z120" s="29" t="s">
        <v>641</v>
      </c>
      <c r="AA120" s="29" t="s">
        <v>642</v>
      </c>
      <c r="AB120" s="29" t="s">
        <v>643</v>
      </c>
      <c r="AC120" s="29" t="s">
        <v>644</v>
      </c>
      <c r="AD120" s="29" t="s">
        <v>645</v>
      </c>
      <c r="AE120" s="158"/>
      <c r="AF120" s="158"/>
      <c r="AG120" s="158"/>
      <c r="AH120" s="158"/>
      <c r="AI120" s="158"/>
      <c r="AJ120" s="158"/>
      <c r="AL120" s="29" t="s">
        <v>657</v>
      </c>
      <c r="AM120" s="29" t="s">
        <v>658</v>
      </c>
      <c r="AN120" s="29" t="s">
        <v>614</v>
      </c>
      <c r="AO120" s="29" t="s">
        <v>626</v>
      </c>
      <c r="AP120" s="29" t="s">
        <v>617</v>
      </c>
      <c r="AQ120" s="29" t="s">
        <v>593</v>
      </c>
      <c r="AR120" s="29" t="s">
        <v>596</v>
      </c>
      <c r="AS120" s="29" t="s">
        <v>599</v>
      </c>
    </row>
    <row r="121" spans="11:45">
      <c r="K121" s="30"/>
      <c r="L121" s="29" t="s">
        <v>638</v>
      </c>
      <c r="M121" s="29" t="s">
        <v>639</v>
      </c>
      <c r="N121" s="29" t="s">
        <v>640</v>
      </c>
      <c r="O121" s="29" t="s">
        <v>641</v>
      </c>
      <c r="P121" s="29" t="s">
        <v>642</v>
      </c>
      <c r="Q121" s="29" t="s">
        <v>643</v>
      </c>
      <c r="R121" s="29" t="s">
        <v>644</v>
      </c>
      <c r="S121" s="29" t="s">
        <v>645</v>
      </c>
      <c r="T121" s="158"/>
      <c r="V121" s="30"/>
      <c r="W121" s="29" t="s">
        <v>600</v>
      </c>
      <c r="X121" s="29" t="s">
        <v>601</v>
      </c>
      <c r="Y121" s="29" t="s">
        <v>602</v>
      </c>
      <c r="Z121" s="29" t="s">
        <v>603</v>
      </c>
      <c r="AA121" s="29" t="s">
        <v>604</v>
      </c>
      <c r="AB121" s="29" t="s">
        <v>605</v>
      </c>
      <c r="AC121" s="29" t="s">
        <v>606</v>
      </c>
      <c r="AD121" s="29" t="s">
        <v>607</v>
      </c>
      <c r="AE121" s="158"/>
      <c r="AF121" s="158"/>
      <c r="AG121" s="158"/>
      <c r="AH121" s="158"/>
      <c r="AI121" s="158"/>
      <c r="AJ121" s="158"/>
      <c r="AL121" s="29" t="s">
        <v>659</v>
      </c>
      <c r="AM121" s="29" t="s">
        <v>660</v>
      </c>
      <c r="AN121" s="29" t="s">
        <v>620</v>
      </c>
      <c r="AO121" s="29" t="s">
        <v>635</v>
      </c>
      <c r="AP121" s="29" t="s">
        <v>623</v>
      </c>
      <c r="AQ121" s="29" t="s">
        <v>601</v>
      </c>
      <c r="AR121" s="29" t="s">
        <v>604</v>
      </c>
      <c r="AS121" s="29" t="s">
        <v>607</v>
      </c>
    </row>
    <row r="122" spans="11:20">
      <c r="K122" s="30"/>
      <c r="L122" s="29" t="s">
        <v>614</v>
      </c>
      <c r="M122" s="29" t="s">
        <v>615</v>
      </c>
      <c r="N122" s="29" t="s">
        <v>616</v>
      </c>
      <c r="O122" s="29" t="s">
        <v>617</v>
      </c>
      <c r="P122" s="29" t="s">
        <v>592</v>
      </c>
      <c r="Q122" s="29" t="s">
        <v>594</v>
      </c>
      <c r="R122" s="29" t="s">
        <v>596</v>
      </c>
      <c r="S122" s="29" t="s">
        <v>598</v>
      </c>
      <c r="T122" s="158"/>
    </row>
    <row r="123" spans="11:38">
      <c r="K123" s="28" t="s">
        <v>652</v>
      </c>
      <c r="L123" s="34" t="s">
        <v>653</v>
      </c>
      <c r="M123" s="34"/>
      <c r="N123" s="34"/>
      <c r="O123" s="34"/>
      <c r="P123" s="34"/>
      <c r="Q123" s="34"/>
      <c r="R123" s="34"/>
      <c r="S123" s="34"/>
      <c r="T123" s="157"/>
      <c r="V123" s="32" t="s">
        <v>661</v>
      </c>
      <c r="AL123" s="32" t="s">
        <v>624</v>
      </c>
    </row>
    <row r="124" spans="11:46">
      <c r="K124" s="30"/>
      <c r="L124" s="29" t="s">
        <v>638</v>
      </c>
      <c r="M124" s="29" t="s">
        <v>639</v>
      </c>
      <c r="N124" s="29" t="s">
        <v>640</v>
      </c>
      <c r="O124" s="29" t="s">
        <v>641</v>
      </c>
      <c r="P124" s="29" t="s">
        <v>642</v>
      </c>
      <c r="Q124" s="29" t="s">
        <v>643</v>
      </c>
      <c r="R124" s="29" t="s">
        <v>644</v>
      </c>
      <c r="S124" s="29" t="s">
        <v>645</v>
      </c>
      <c r="T124" s="158"/>
      <c r="V124" s="162" t="s">
        <v>599</v>
      </c>
      <c r="W124" s="162" t="s">
        <v>598</v>
      </c>
      <c r="X124" s="162" t="s">
        <v>597</v>
      </c>
      <c r="Y124" s="162" t="s">
        <v>596</v>
      </c>
      <c r="Z124" s="162" t="s">
        <v>595</v>
      </c>
      <c r="AA124" s="162" t="s">
        <v>594</v>
      </c>
      <c r="AB124" s="162" t="s">
        <v>593</v>
      </c>
      <c r="AC124" s="162" t="s">
        <v>592</v>
      </c>
      <c r="AL124" s="28" t="s">
        <v>629</v>
      </c>
      <c r="AM124" s="34" t="s">
        <v>630</v>
      </c>
      <c r="AN124" s="34"/>
      <c r="AO124" s="34"/>
      <c r="AP124" s="34"/>
      <c r="AQ124" s="34"/>
      <c r="AR124" s="34"/>
      <c r="AS124" s="34"/>
      <c r="AT124" s="34"/>
    </row>
    <row r="125" spans="11:46">
      <c r="K125" s="30"/>
      <c r="L125" s="29" t="s">
        <v>620</v>
      </c>
      <c r="M125" s="29" t="s">
        <v>621</v>
      </c>
      <c r="N125" s="29" t="s">
        <v>622</v>
      </c>
      <c r="O125" s="29" t="s">
        <v>623</v>
      </c>
      <c r="P125" s="29" t="s">
        <v>600</v>
      </c>
      <c r="Q125" s="29" t="s">
        <v>602</v>
      </c>
      <c r="R125" s="29" t="s">
        <v>604</v>
      </c>
      <c r="S125" s="29" t="s">
        <v>606</v>
      </c>
      <c r="T125" s="158"/>
      <c r="V125" s="163" t="s">
        <v>600</v>
      </c>
      <c r="W125" s="164" t="s">
        <v>601</v>
      </c>
      <c r="X125" s="164" t="s">
        <v>602</v>
      </c>
      <c r="Y125" s="164" t="s">
        <v>603</v>
      </c>
      <c r="Z125" s="164" t="s">
        <v>604</v>
      </c>
      <c r="AA125" s="164" t="s">
        <v>605</v>
      </c>
      <c r="AB125" s="164" t="s">
        <v>606</v>
      </c>
      <c r="AC125" s="164" t="s">
        <v>607</v>
      </c>
      <c r="AL125" s="30"/>
      <c r="AM125" s="29" t="s">
        <v>638</v>
      </c>
      <c r="AN125" s="29" t="s">
        <v>639</v>
      </c>
      <c r="AO125" s="29" t="s">
        <v>640</v>
      </c>
      <c r="AP125" s="29" t="s">
        <v>641</v>
      </c>
      <c r="AQ125" s="29" t="s">
        <v>642</v>
      </c>
      <c r="AR125" s="29" t="s">
        <v>643</v>
      </c>
      <c r="AS125" s="29" t="s">
        <v>644</v>
      </c>
      <c r="AT125" s="29" t="s">
        <v>645</v>
      </c>
    </row>
    <row r="126" spans="11:46">
      <c r="K126" s="28" t="s">
        <v>662</v>
      </c>
      <c r="L126" s="34" t="s">
        <v>663</v>
      </c>
      <c r="M126" s="34"/>
      <c r="N126" s="34"/>
      <c r="O126" s="34"/>
      <c r="P126" s="34"/>
      <c r="Q126" s="34"/>
      <c r="R126" s="34"/>
      <c r="S126" s="34"/>
      <c r="T126" s="157"/>
      <c r="V126" s="163" t="s">
        <v>607</v>
      </c>
      <c r="W126" s="164" t="s">
        <v>606</v>
      </c>
      <c r="X126" s="164" t="s">
        <v>605</v>
      </c>
      <c r="Y126" s="164" t="s">
        <v>604</v>
      </c>
      <c r="Z126" s="164" t="s">
        <v>603</v>
      </c>
      <c r="AA126" s="164" t="s">
        <v>602</v>
      </c>
      <c r="AB126" s="164" t="s">
        <v>601</v>
      </c>
      <c r="AC126" s="164" t="s">
        <v>600</v>
      </c>
      <c r="AL126" s="30"/>
      <c r="AM126" s="29" t="s">
        <v>631</v>
      </c>
      <c r="AN126" s="29" t="s">
        <v>632</v>
      </c>
      <c r="AO126" s="29" t="s">
        <v>633</v>
      </c>
      <c r="AP126" s="29" t="s">
        <v>625</v>
      </c>
      <c r="AQ126" s="29" t="s">
        <v>616</v>
      </c>
      <c r="AR126" s="29" t="s">
        <v>628</v>
      </c>
      <c r="AS126" s="29" t="s">
        <v>594</v>
      </c>
      <c r="AT126" s="29" t="s">
        <v>597</v>
      </c>
    </row>
    <row r="127" spans="11:46">
      <c r="K127" s="30"/>
      <c r="L127" s="29" t="s">
        <v>638</v>
      </c>
      <c r="M127" s="29" t="s">
        <v>639</v>
      </c>
      <c r="N127" s="29" t="s">
        <v>640</v>
      </c>
      <c r="O127" s="29" t="s">
        <v>641</v>
      </c>
      <c r="P127" s="29" t="s">
        <v>642</v>
      </c>
      <c r="Q127" s="29" t="s">
        <v>643</v>
      </c>
      <c r="R127" s="29" t="s">
        <v>644</v>
      </c>
      <c r="S127" s="29" t="s">
        <v>645</v>
      </c>
      <c r="T127" s="158"/>
      <c r="V127" s="163" t="s">
        <v>592</v>
      </c>
      <c r="W127" s="164" t="s">
        <v>593</v>
      </c>
      <c r="X127" s="164" t="s">
        <v>594</v>
      </c>
      <c r="Y127" s="164" t="s">
        <v>595</v>
      </c>
      <c r="Z127" s="164" t="s">
        <v>596</v>
      </c>
      <c r="AA127" s="164" t="s">
        <v>597</v>
      </c>
      <c r="AB127" s="164" t="s">
        <v>598</v>
      </c>
      <c r="AC127" s="164" t="s">
        <v>599</v>
      </c>
      <c r="AD127" s="162">
        <v>0</v>
      </c>
      <c r="AE127" s="165"/>
      <c r="AF127" s="165"/>
      <c r="AG127" s="165"/>
      <c r="AH127" s="165"/>
      <c r="AI127" s="165"/>
      <c r="AJ127" s="165"/>
      <c r="AL127" s="28" t="s">
        <v>652</v>
      </c>
      <c r="AM127" s="34" t="s">
        <v>653</v>
      </c>
      <c r="AN127" s="34"/>
      <c r="AO127" s="34"/>
      <c r="AP127" s="34"/>
      <c r="AQ127" s="34"/>
      <c r="AR127" s="34"/>
      <c r="AS127" s="34"/>
      <c r="AT127" s="34"/>
    </row>
    <row r="128" spans="11:46">
      <c r="K128" s="30"/>
      <c r="L128" s="29" t="s">
        <v>625</v>
      </c>
      <c r="M128" s="29" t="s">
        <v>626</v>
      </c>
      <c r="N128" s="29" t="s">
        <v>627</v>
      </c>
      <c r="O128" s="29" t="s">
        <v>628</v>
      </c>
      <c r="P128" s="29" t="s">
        <v>593</v>
      </c>
      <c r="Q128" s="29" t="s">
        <v>595</v>
      </c>
      <c r="R128" s="29" t="s">
        <v>597</v>
      </c>
      <c r="S128" s="29" t="s">
        <v>599</v>
      </c>
      <c r="T128" s="158"/>
      <c r="W128" s="32" t="s">
        <v>664</v>
      </c>
      <c r="X128" s="25" t="s">
        <v>665</v>
      </c>
      <c r="AL128" s="30"/>
      <c r="AM128" s="29" t="s">
        <v>638</v>
      </c>
      <c r="AN128" s="29" t="s">
        <v>639</v>
      </c>
      <c r="AO128" s="29" t="s">
        <v>640</v>
      </c>
      <c r="AP128" s="29" t="s">
        <v>641</v>
      </c>
      <c r="AQ128" s="29" t="s">
        <v>642</v>
      </c>
      <c r="AR128" s="29" t="s">
        <v>643</v>
      </c>
      <c r="AS128" s="29" t="s">
        <v>644</v>
      </c>
      <c r="AT128" s="29" t="s">
        <v>645</v>
      </c>
    </row>
    <row r="129" spans="11:46">
      <c r="K129" s="28" t="s">
        <v>666</v>
      </c>
      <c r="L129" s="34" t="s">
        <v>667</v>
      </c>
      <c r="M129" s="34"/>
      <c r="N129" s="34"/>
      <c r="O129" s="34"/>
      <c r="P129" s="34"/>
      <c r="Q129" s="34"/>
      <c r="R129" s="34"/>
      <c r="S129" s="34"/>
      <c r="T129" s="157"/>
      <c r="X129" s="25" t="s">
        <v>668</v>
      </c>
      <c r="AL129" s="30"/>
      <c r="AM129" s="29" t="s">
        <v>646</v>
      </c>
      <c r="AN129" s="29" t="s">
        <v>647</v>
      </c>
      <c r="AO129" s="29" t="s">
        <v>648</v>
      </c>
      <c r="AP129" s="29" t="s">
        <v>634</v>
      </c>
      <c r="AQ129" s="29" t="s">
        <v>622</v>
      </c>
      <c r="AR129" s="29" t="s">
        <v>637</v>
      </c>
      <c r="AS129" s="29" t="s">
        <v>602</v>
      </c>
      <c r="AT129" s="29" t="s">
        <v>605</v>
      </c>
    </row>
    <row r="130" spans="11:46">
      <c r="K130" s="30"/>
      <c r="L130" s="29" t="s">
        <v>638</v>
      </c>
      <c r="M130" s="29" t="s">
        <v>639</v>
      </c>
      <c r="N130" s="29" t="s">
        <v>640</v>
      </c>
      <c r="O130" s="29" t="s">
        <v>641</v>
      </c>
      <c r="P130" s="29" t="s">
        <v>642</v>
      </c>
      <c r="Q130" s="29" t="s">
        <v>643</v>
      </c>
      <c r="R130" s="29" t="s">
        <v>644</v>
      </c>
      <c r="S130" s="29" t="s">
        <v>645</v>
      </c>
      <c r="T130" s="158"/>
      <c r="X130" s="25" t="s">
        <v>669</v>
      </c>
      <c r="AL130" s="28" t="s">
        <v>662</v>
      </c>
      <c r="AM130" s="34" t="s">
        <v>663</v>
      </c>
      <c r="AN130" s="34"/>
      <c r="AO130" s="34"/>
      <c r="AP130" s="34"/>
      <c r="AQ130" s="34"/>
      <c r="AR130" s="34"/>
      <c r="AS130" s="34"/>
      <c r="AT130" s="34"/>
    </row>
    <row r="131" spans="11:46">
      <c r="K131" s="30"/>
      <c r="L131" s="29" t="s">
        <v>634</v>
      </c>
      <c r="M131" s="29" t="s">
        <v>635</v>
      </c>
      <c r="N131" s="29" t="s">
        <v>636</v>
      </c>
      <c r="O131" s="29" t="s">
        <v>637</v>
      </c>
      <c r="P131" s="29" t="s">
        <v>601</v>
      </c>
      <c r="Q131" s="29" t="s">
        <v>603</v>
      </c>
      <c r="R131" s="29" t="s">
        <v>605</v>
      </c>
      <c r="S131" s="29" t="s">
        <v>607</v>
      </c>
      <c r="T131" s="158"/>
      <c r="AL131" s="30"/>
      <c r="AM131" s="29" t="s">
        <v>638</v>
      </c>
      <c r="AN131" s="29" t="s">
        <v>639</v>
      </c>
      <c r="AO131" s="29" t="s">
        <v>640</v>
      </c>
      <c r="AP131" s="29" t="s">
        <v>641</v>
      </c>
      <c r="AQ131" s="29" t="s">
        <v>642</v>
      </c>
      <c r="AR131" s="29" t="s">
        <v>643</v>
      </c>
      <c r="AS131" s="29" t="s">
        <v>644</v>
      </c>
      <c r="AT131" s="29" t="s">
        <v>645</v>
      </c>
    </row>
    <row r="132" spans="38:46">
      <c r="AL132" s="30"/>
      <c r="AM132" s="29" t="s">
        <v>649</v>
      </c>
      <c r="AN132" s="29" t="s">
        <v>650</v>
      </c>
      <c r="AO132" s="29" t="s">
        <v>651</v>
      </c>
      <c r="AP132" s="29" t="s">
        <v>615</v>
      </c>
      <c r="AQ132" s="29" t="s">
        <v>627</v>
      </c>
      <c r="AR132" s="29" t="s">
        <v>592</v>
      </c>
      <c r="AS132" s="29" t="s">
        <v>595</v>
      </c>
      <c r="AT132" s="29" t="s">
        <v>598</v>
      </c>
    </row>
    <row r="133" spans="11:46">
      <c r="K133" s="32" t="s">
        <v>661</v>
      </c>
      <c r="AL133" s="28" t="s">
        <v>666</v>
      </c>
      <c r="AM133" s="34" t="s">
        <v>667</v>
      </c>
      <c r="AN133" s="34"/>
      <c r="AO133" s="34"/>
      <c r="AP133" s="34"/>
      <c r="AQ133" s="34"/>
      <c r="AR133" s="34"/>
      <c r="AS133" s="34"/>
      <c r="AT133" s="34"/>
    </row>
    <row r="134" spans="11:46">
      <c r="K134" s="162" t="s">
        <v>598</v>
      </c>
      <c r="L134" s="162" t="s">
        <v>596</v>
      </c>
      <c r="M134" s="162" t="s">
        <v>594</v>
      </c>
      <c r="N134" s="162" t="s">
        <v>592</v>
      </c>
      <c r="O134" s="162" t="s">
        <v>617</v>
      </c>
      <c r="P134" s="162" t="s">
        <v>616</v>
      </c>
      <c r="Q134" s="162" t="s">
        <v>615</v>
      </c>
      <c r="R134" s="162" t="s">
        <v>614</v>
      </c>
      <c r="AL134" s="30"/>
      <c r="AM134" s="29" t="s">
        <v>638</v>
      </c>
      <c r="AN134" s="29" t="s">
        <v>639</v>
      </c>
      <c r="AO134" s="29" t="s">
        <v>640</v>
      </c>
      <c r="AP134" s="29" t="s">
        <v>641</v>
      </c>
      <c r="AQ134" s="29" t="s">
        <v>642</v>
      </c>
      <c r="AR134" s="29" t="s">
        <v>643</v>
      </c>
      <c r="AS134" s="29" t="s">
        <v>644</v>
      </c>
      <c r="AT134" s="29" t="s">
        <v>645</v>
      </c>
    </row>
    <row r="135" spans="11:46">
      <c r="K135" s="166" t="s">
        <v>634</v>
      </c>
      <c r="L135" s="166" t="s">
        <v>635</v>
      </c>
      <c r="M135" s="166" t="s">
        <v>636</v>
      </c>
      <c r="N135" s="166" t="s">
        <v>637</v>
      </c>
      <c r="O135" s="166" t="s">
        <v>601</v>
      </c>
      <c r="P135" s="166" t="s">
        <v>603</v>
      </c>
      <c r="Q135" s="166" t="s">
        <v>605</v>
      </c>
      <c r="R135" s="166" t="s">
        <v>607</v>
      </c>
      <c r="AL135" s="30"/>
      <c r="AM135" s="29" t="s">
        <v>654</v>
      </c>
      <c r="AN135" s="29" t="s">
        <v>655</v>
      </c>
      <c r="AO135" s="29" t="s">
        <v>656</v>
      </c>
      <c r="AP135" s="29" t="s">
        <v>621</v>
      </c>
      <c r="AQ135" s="29" t="s">
        <v>636</v>
      </c>
      <c r="AR135" s="29" t="s">
        <v>600</v>
      </c>
      <c r="AS135" s="29" t="s">
        <v>603</v>
      </c>
      <c r="AT135" s="29" t="s">
        <v>606</v>
      </c>
    </row>
    <row r="136" spans="11:46">
      <c r="K136" s="162" t="s">
        <v>606</v>
      </c>
      <c r="L136" s="162" t="s">
        <v>604</v>
      </c>
      <c r="M136" s="162" t="s">
        <v>602</v>
      </c>
      <c r="N136" s="162" t="s">
        <v>600</v>
      </c>
      <c r="O136" s="162" t="s">
        <v>623</v>
      </c>
      <c r="P136" s="162" t="s">
        <v>622</v>
      </c>
      <c r="Q136" s="162" t="s">
        <v>621</v>
      </c>
      <c r="R136" s="162" t="s">
        <v>620</v>
      </c>
      <c r="AL136" s="28" t="s">
        <v>670</v>
      </c>
      <c r="AM136" s="34" t="s">
        <v>671</v>
      </c>
      <c r="AN136" s="34"/>
      <c r="AO136" s="34"/>
      <c r="AP136" s="34"/>
      <c r="AQ136" s="34"/>
      <c r="AR136" s="34"/>
      <c r="AS136" s="34"/>
      <c r="AT136" s="34"/>
    </row>
    <row r="137" spans="11:46">
      <c r="K137" s="166" t="s">
        <v>625</v>
      </c>
      <c r="L137" s="166" t="s">
        <v>626</v>
      </c>
      <c r="M137" s="166" t="s">
        <v>627</v>
      </c>
      <c r="N137" s="166" t="s">
        <v>628</v>
      </c>
      <c r="O137" s="166" t="s">
        <v>593</v>
      </c>
      <c r="P137" s="166" t="s">
        <v>595</v>
      </c>
      <c r="Q137" s="166" t="s">
        <v>597</v>
      </c>
      <c r="R137" s="166" t="s">
        <v>599</v>
      </c>
      <c r="AL137" s="30"/>
      <c r="AM137" s="29" t="s">
        <v>638</v>
      </c>
      <c r="AN137" s="29" t="s">
        <v>639</v>
      </c>
      <c r="AO137" s="29" t="s">
        <v>640</v>
      </c>
      <c r="AP137" s="29" t="s">
        <v>641</v>
      </c>
      <c r="AQ137" s="29" t="s">
        <v>642</v>
      </c>
      <c r="AR137" s="29" t="s">
        <v>643</v>
      </c>
      <c r="AS137" s="29" t="s">
        <v>644</v>
      </c>
      <c r="AT137" s="29" t="s">
        <v>645</v>
      </c>
    </row>
    <row r="138" spans="11:46">
      <c r="K138" s="163" t="s">
        <v>599</v>
      </c>
      <c r="L138" s="164" t="s">
        <v>597</v>
      </c>
      <c r="M138" s="164" t="s">
        <v>595</v>
      </c>
      <c r="N138" s="164" t="s">
        <v>593</v>
      </c>
      <c r="O138" s="164" t="s">
        <v>628</v>
      </c>
      <c r="P138" s="164" t="s">
        <v>627</v>
      </c>
      <c r="Q138" s="164" t="s">
        <v>626</v>
      </c>
      <c r="R138" s="164" t="s">
        <v>625</v>
      </c>
      <c r="AL138" s="30"/>
      <c r="AM138" s="29" t="s">
        <v>657</v>
      </c>
      <c r="AN138" s="29" t="s">
        <v>658</v>
      </c>
      <c r="AO138" s="29" t="s">
        <v>614</v>
      </c>
      <c r="AP138" s="29" t="s">
        <v>626</v>
      </c>
      <c r="AQ138" s="29" t="s">
        <v>617</v>
      </c>
      <c r="AR138" s="29" t="s">
        <v>593</v>
      </c>
      <c r="AS138" s="29" t="s">
        <v>596</v>
      </c>
      <c r="AT138" s="29" t="s">
        <v>599</v>
      </c>
    </row>
    <row r="139" spans="11:46">
      <c r="K139" s="163" t="s">
        <v>620</v>
      </c>
      <c r="L139" s="164" t="s">
        <v>621</v>
      </c>
      <c r="M139" s="164" t="s">
        <v>622</v>
      </c>
      <c r="N139" s="164" t="s">
        <v>623</v>
      </c>
      <c r="O139" s="164" t="s">
        <v>600</v>
      </c>
      <c r="P139" s="164" t="s">
        <v>602</v>
      </c>
      <c r="Q139" s="164" t="s">
        <v>604</v>
      </c>
      <c r="R139" s="164" t="s">
        <v>606</v>
      </c>
      <c r="AL139" s="28" t="s">
        <v>672</v>
      </c>
      <c r="AM139" s="34" t="s">
        <v>673</v>
      </c>
      <c r="AN139" s="34"/>
      <c r="AO139" s="34"/>
      <c r="AP139" s="34"/>
      <c r="AQ139" s="34"/>
      <c r="AR139" s="34"/>
      <c r="AS139" s="34"/>
      <c r="AT139" s="34"/>
    </row>
    <row r="140" spans="11:46">
      <c r="K140" s="163" t="s">
        <v>607</v>
      </c>
      <c r="L140" s="164" t="s">
        <v>605</v>
      </c>
      <c r="M140" s="164" t="s">
        <v>603</v>
      </c>
      <c r="N140" s="164" t="s">
        <v>601</v>
      </c>
      <c r="O140" s="164" t="s">
        <v>637</v>
      </c>
      <c r="P140" s="164" t="s">
        <v>636</v>
      </c>
      <c r="Q140" s="164" t="s">
        <v>635</v>
      </c>
      <c r="R140" s="164" t="s">
        <v>634</v>
      </c>
      <c r="AL140" s="30"/>
      <c r="AM140" s="29" t="s">
        <v>638</v>
      </c>
      <c r="AN140" s="29" t="s">
        <v>639</v>
      </c>
      <c r="AO140" s="29" t="s">
        <v>640</v>
      </c>
      <c r="AP140" s="29" t="s">
        <v>641</v>
      </c>
      <c r="AQ140" s="29" t="s">
        <v>642</v>
      </c>
      <c r="AR140" s="29" t="s">
        <v>643</v>
      </c>
      <c r="AS140" s="29" t="s">
        <v>644</v>
      </c>
      <c r="AT140" s="29" t="s">
        <v>645</v>
      </c>
    </row>
    <row r="141" spans="11:46">
      <c r="K141" s="163" t="s">
        <v>614</v>
      </c>
      <c r="L141" s="164" t="s">
        <v>615</v>
      </c>
      <c r="M141" s="164" t="s">
        <v>616</v>
      </c>
      <c r="N141" s="164" t="s">
        <v>617</v>
      </c>
      <c r="O141" s="164" t="s">
        <v>592</v>
      </c>
      <c r="P141" s="164" t="s">
        <v>594</v>
      </c>
      <c r="Q141" s="164" t="s">
        <v>596</v>
      </c>
      <c r="R141" s="167" t="s">
        <v>598</v>
      </c>
      <c r="S141" s="162">
        <v>0</v>
      </c>
      <c r="T141" s="165"/>
      <c r="AL141" s="30"/>
      <c r="AM141" s="29" t="s">
        <v>659</v>
      </c>
      <c r="AN141" s="29" t="s">
        <v>660</v>
      </c>
      <c r="AO141" s="29" t="s">
        <v>620</v>
      </c>
      <c r="AP141" s="29" t="s">
        <v>635</v>
      </c>
      <c r="AQ141" s="29" t="s">
        <v>623</v>
      </c>
      <c r="AR141" s="29" t="s">
        <v>601</v>
      </c>
      <c r="AS141" s="29" t="s">
        <v>604</v>
      </c>
      <c r="AT141" s="29" t="s">
        <v>607</v>
      </c>
    </row>
    <row r="142" spans="12:13">
      <c r="L142" s="32" t="s">
        <v>664</v>
      </c>
      <c r="M142" s="32" t="s">
        <v>665</v>
      </c>
    </row>
    <row r="143" spans="13:13">
      <c r="M143" s="32" t="s">
        <v>668</v>
      </c>
    </row>
    <row r="144" spans="13:38">
      <c r="M144" s="32" t="s">
        <v>669</v>
      </c>
      <c r="AL144" s="32" t="s">
        <v>661</v>
      </c>
    </row>
    <row r="145" spans="38:45">
      <c r="AL145" s="162" t="s">
        <v>597</v>
      </c>
      <c r="AM145" s="162" t="s">
        <v>594</v>
      </c>
      <c r="AN145" s="162" t="s">
        <v>628</v>
      </c>
      <c r="AO145" s="162" t="s">
        <v>616</v>
      </c>
      <c r="AP145" s="162" t="s">
        <v>625</v>
      </c>
      <c r="AQ145" s="162" t="s">
        <v>633</v>
      </c>
      <c r="AR145" s="162" t="s">
        <v>632</v>
      </c>
      <c r="AS145" s="162" t="s">
        <v>631</v>
      </c>
    </row>
    <row r="146" spans="38:45">
      <c r="AL146" s="166" t="s">
        <v>659</v>
      </c>
      <c r="AM146" s="166" t="s">
        <v>660</v>
      </c>
      <c r="AN146" s="166" t="s">
        <v>620</v>
      </c>
      <c r="AO146" s="166" t="s">
        <v>635</v>
      </c>
      <c r="AP146" s="166" t="s">
        <v>623</v>
      </c>
      <c r="AQ146" s="166" t="s">
        <v>601</v>
      </c>
      <c r="AR146" s="166" t="s">
        <v>604</v>
      </c>
      <c r="AS146" s="166" t="s">
        <v>607</v>
      </c>
    </row>
    <row r="147" spans="38:45">
      <c r="AL147" s="166" t="s">
        <v>605</v>
      </c>
      <c r="AM147" s="166" t="s">
        <v>602</v>
      </c>
      <c r="AN147" s="166" t="s">
        <v>637</v>
      </c>
      <c r="AO147" s="166" t="s">
        <v>622</v>
      </c>
      <c r="AP147" s="166" t="s">
        <v>634</v>
      </c>
      <c r="AQ147" s="166" t="s">
        <v>648</v>
      </c>
      <c r="AR147" s="166" t="s">
        <v>647</v>
      </c>
      <c r="AS147" s="166" t="s">
        <v>646</v>
      </c>
    </row>
    <row r="148" spans="38:45">
      <c r="AL148" s="166" t="s">
        <v>657</v>
      </c>
      <c r="AM148" s="166" t="s">
        <v>658</v>
      </c>
      <c r="AN148" s="166" t="s">
        <v>614</v>
      </c>
      <c r="AO148" s="166" t="s">
        <v>626</v>
      </c>
      <c r="AP148" s="166" t="s">
        <v>617</v>
      </c>
      <c r="AQ148" s="166" t="s">
        <v>593</v>
      </c>
      <c r="AR148" s="166" t="s">
        <v>596</v>
      </c>
      <c r="AS148" s="166" t="s">
        <v>599</v>
      </c>
    </row>
    <row r="149" spans="38:45">
      <c r="AL149" s="166" t="s">
        <v>598</v>
      </c>
      <c r="AM149" s="166" t="s">
        <v>595</v>
      </c>
      <c r="AN149" s="166" t="s">
        <v>592</v>
      </c>
      <c r="AO149" s="166" t="s">
        <v>627</v>
      </c>
      <c r="AP149" s="166" t="s">
        <v>615</v>
      </c>
      <c r="AQ149" s="166" t="s">
        <v>651</v>
      </c>
      <c r="AR149" s="166" t="s">
        <v>650</v>
      </c>
      <c r="AS149" s="166" t="s">
        <v>649</v>
      </c>
    </row>
    <row r="150" spans="38:45">
      <c r="AL150" s="166" t="s">
        <v>654</v>
      </c>
      <c r="AM150" s="166" t="s">
        <v>655</v>
      </c>
      <c r="AN150" s="166" t="s">
        <v>656</v>
      </c>
      <c r="AO150" s="166" t="s">
        <v>621</v>
      </c>
      <c r="AP150" s="166" t="s">
        <v>636</v>
      </c>
      <c r="AQ150" s="166" t="s">
        <v>600</v>
      </c>
      <c r="AR150" s="166" t="s">
        <v>603</v>
      </c>
      <c r="AS150" s="166" t="s">
        <v>606</v>
      </c>
    </row>
    <row r="151" spans="38:45">
      <c r="AL151" s="166" t="s">
        <v>606</v>
      </c>
      <c r="AM151" s="166" t="s">
        <v>603</v>
      </c>
      <c r="AN151" s="166" t="s">
        <v>600</v>
      </c>
      <c r="AO151" s="166" t="s">
        <v>636</v>
      </c>
      <c r="AP151" s="166" t="s">
        <v>621</v>
      </c>
      <c r="AQ151" s="166" t="s">
        <v>656</v>
      </c>
      <c r="AR151" s="166" t="s">
        <v>655</v>
      </c>
      <c r="AS151" s="166" t="s">
        <v>654</v>
      </c>
    </row>
    <row r="152" spans="38:45">
      <c r="AL152" s="166" t="s">
        <v>649</v>
      </c>
      <c r="AM152" s="166" t="s">
        <v>650</v>
      </c>
      <c r="AN152" s="166" t="s">
        <v>651</v>
      </c>
      <c r="AO152" s="166" t="s">
        <v>615</v>
      </c>
      <c r="AP152" s="166" t="s">
        <v>627</v>
      </c>
      <c r="AQ152" s="166" t="s">
        <v>592</v>
      </c>
      <c r="AR152" s="166" t="s">
        <v>595</v>
      </c>
      <c r="AS152" s="166" t="s">
        <v>598</v>
      </c>
    </row>
    <row r="153" spans="38:45">
      <c r="AL153" s="166" t="s">
        <v>599</v>
      </c>
      <c r="AM153" s="166" t="s">
        <v>596</v>
      </c>
      <c r="AN153" s="166" t="s">
        <v>593</v>
      </c>
      <c r="AO153" s="166" t="s">
        <v>617</v>
      </c>
      <c r="AP153" s="166" t="s">
        <v>626</v>
      </c>
      <c r="AQ153" s="166" t="s">
        <v>614</v>
      </c>
      <c r="AR153" s="166" t="s">
        <v>658</v>
      </c>
      <c r="AS153" s="166" t="s">
        <v>657</v>
      </c>
    </row>
    <row r="154" spans="38:45">
      <c r="AL154" s="162" t="s">
        <v>646</v>
      </c>
      <c r="AM154" s="162" t="s">
        <v>647</v>
      </c>
      <c r="AN154" s="162" t="s">
        <v>648</v>
      </c>
      <c r="AO154" s="162" t="s">
        <v>634</v>
      </c>
      <c r="AP154" s="162" t="s">
        <v>622</v>
      </c>
      <c r="AQ154" s="162" t="s">
        <v>637</v>
      </c>
      <c r="AR154" s="162" t="s">
        <v>602</v>
      </c>
      <c r="AS154" s="162" t="s">
        <v>605</v>
      </c>
    </row>
    <row r="155" spans="38:45">
      <c r="AL155" s="166" t="s">
        <v>607</v>
      </c>
      <c r="AM155" s="166" t="s">
        <v>604</v>
      </c>
      <c r="AN155" s="166" t="s">
        <v>601</v>
      </c>
      <c r="AO155" s="166" t="s">
        <v>623</v>
      </c>
      <c r="AP155" s="166" t="s">
        <v>635</v>
      </c>
      <c r="AQ155" s="166" t="s">
        <v>620</v>
      </c>
      <c r="AR155" s="166" t="s">
        <v>660</v>
      </c>
      <c r="AS155" s="166" t="s">
        <v>659</v>
      </c>
    </row>
    <row r="156" spans="38:46">
      <c r="AL156" s="166" t="s">
        <v>631</v>
      </c>
      <c r="AM156" s="166" t="s">
        <v>632</v>
      </c>
      <c r="AN156" s="166" t="s">
        <v>633</v>
      </c>
      <c r="AO156" s="166" t="s">
        <v>625</v>
      </c>
      <c r="AP156" s="166" t="s">
        <v>616</v>
      </c>
      <c r="AQ156" s="166" t="s">
        <v>628</v>
      </c>
      <c r="AR156" s="166" t="s">
        <v>594</v>
      </c>
      <c r="AS156" s="166" t="s">
        <v>597</v>
      </c>
      <c r="AT156" s="168">
        <v>0</v>
      </c>
    </row>
    <row r="157" spans="39:40">
      <c r="AM157" s="32" t="s">
        <v>664</v>
      </c>
      <c r="AN157" s="25" t="s">
        <v>665</v>
      </c>
    </row>
    <row r="158" spans="40:40">
      <c r="AN158" s="25" t="s">
        <v>668</v>
      </c>
    </row>
    <row r="159" spans="40:40">
      <c r="AN159" s="25" t="s">
        <v>669</v>
      </c>
    </row>
  </sheetData>
  <sheetProtection formatCells="0" insertHyperlinks="0" autoFilter="0"/>
  <mergeCells count="31">
    <mergeCell ref="B47:I47"/>
    <mergeCell ref="W116:AD116"/>
    <mergeCell ref="W119:AD119"/>
    <mergeCell ref="L120:S120"/>
    <mergeCell ref="L123:S123"/>
    <mergeCell ref="AM124:AT124"/>
    <mergeCell ref="L126:S126"/>
    <mergeCell ref="AM127:AT127"/>
    <mergeCell ref="L129:S129"/>
    <mergeCell ref="AM130:AT130"/>
    <mergeCell ref="AM133:AT133"/>
    <mergeCell ref="AM136:AT136"/>
    <mergeCell ref="AM139:AT139"/>
    <mergeCell ref="B4:B7"/>
    <mergeCell ref="B8:B11"/>
    <mergeCell ref="B12:B28"/>
    <mergeCell ref="B31:B33"/>
    <mergeCell ref="B36:B40"/>
    <mergeCell ref="B42:B46"/>
    <mergeCell ref="K120:K122"/>
    <mergeCell ref="K123:K125"/>
    <mergeCell ref="K126:K128"/>
    <mergeCell ref="K129:K131"/>
    <mergeCell ref="V116:V118"/>
    <mergeCell ref="V119:V121"/>
    <mergeCell ref="AL124:AL126"/>
    <mergeCell ref="AL127:AL129"/>
    <mergeCell ref="AL130:AL132"/>
    <mergeCell ref="AL133:AL135"/>
    <mergeCell ref="AL136:AL138"/>
    <mergeCell ref="AL139:AL141"/>
  </mergeCells>
  <pageMargins left="0.7" right="0.7" top="0.75" bottom="0.75" header="0.3" footer="0.3"/>
  <pageSetup paperSize="9" orientation="portrait"/>
  <headerFooter/>
  <drawing r:id="rId1"/>
  <legacyDrawing r:id="rId2"/>
  <oleObjects>
    <mc:AlternateContent xmlns:mc="http://schemas.openxmlformats.org/markup-compatibility/2006">
      <mc:Choice Requires="x14">
        <oleObject shapeId="2049" progId="Visio.Drawing.15" r:id="rId3">
          <objectPr defaultSize="0" r:id="rId4">
            <anchor moveWithCells="1" sizeWithCells="1">
              <from>
                <xdr:col>1</xdr:col>
                <xdr:colOff>190500</xdr:colOff>
                <xdr:row>74</xdr:row>
                <xdr:rowOff>161925</xdr:rowOff>
              </from>
              <to>
                <xdr:col>8</xdr:col>
                <xdr:colOff>2190750</xdr:colOff>
                <xdr:row>83</xdr:row>
                <xdr:rowOff>190500</xdr:rowOff>
              </to>
            </anchor>
          </objectPr>
        </oleObject>
      </mc:Choice>
      <mc:Fallback>
        <oleObject shapeId="2049" progId="Visio.Drawing.15" r:id="rId3"/>
      </mc:Fallback>
    </mc:AlternateContent>
    <mc:AlternateContent xmlns:mc="http://schemas.openxmlformats.org/markup-compatibility/2006">
      <mc:Choice Requires="x14">
        <oleObject shapeId="2050" progId="Visio.Drawing.11" r:id="rId5">
          <objectPr defaultSize="0" r:id="rId6">
            <anchor moveWithCells="1">
              <from>
                <xdr:col>9</xdr:col>
                <xdr:colOff>619125</xdr:colOff>
                <xdr:row>49</xdr:row>
                <xdr:rowOff>38100</xdr:rowOff>
              </from>
              <to>
                <xdr:col>16</xdr:col>
                <xdr:colOff>152400</xdr:colOff>
                <xdr:row>59</xdr:row>
                <xdr:rowOff>133350</xdr:rowOff>
              </to>
            </anchor>
          </objectPr>
        </oleObject>
      </mc:Choice>
      <mc:Fallback>
        <oleObject shapeId="2050" progId="Visio.Drawing.11" r:id="rId5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Q98"/>
  <sheetViews>
    <sheetView topLeftCell="A76" workbookViewId="0">
      <selection activeCell="J33" sqref="J33"/>
    </sheetView>
  </sheetViews>
  <sheetFormatPr defaultColWidth="9" defaultRowHeight="13.5"/>
  <cols>
    <col min="1" max="1" width="3.5" style="71" customWidth="1"/>
    <col min="2" max="2" width="17.875" style="71" customWidth="1"/>
    <col min="3" max="3" width="23.75" style="71" customWidth="1"/>
    <col min="4" max="4" width="31.125" style="71" customWidth="1"/>
    <col min="5" max="5" width="16.875" style="71" customWidth="1"/>
    <col min="6" max="17" width="13.125" style="71" customWidth="1"/>
    <col min="18" max="16384" width="9" style="71"/>
  </cols>
  <sheetData>
    <row r="2" ht="71.25" customHeight="1" spans="2:12">
      <c r="B2" s="72" t="s">
        <v>674</v>
      </c>
      <c r="C2" s="73" t="s">
        <v>675</v>
      </c>
      <c r="D2" s="74"/>
      <c r="E2" s="74"/>
      <c r="F2" s="74"/>
      <c r="G2" s="74"/>
      <c r="H2" s="74"/>
      <c r="I2" s="74"/>
      <c r="J2" s="75"/>
      <c r="L2" s="76" t="s">
        <v>676</v>
      </c>
    </row>
    <row r="36" ht="15" spans="2:7">
      <c r="B36" s="77" t="s">
        <v>677</v>
      </c>
      <c r="C36" s="78"/>
      <c r="D36" s="78"/>
      <c r="E36" s="78"/>
      <c r="F36" s="78"/>
      <c r="G36" s="78"/>
    </row>
    <row r="37" ht="15" spans="2:11">
      <c r="B37" s="79" t="s">
        <v>51</v>
      </c>
      <c r="C37" s="79" t="s">
        <v>678</v>
      </c>
      <c r="D37" s="80" t="s">
        <v>679</v>
      </c>
      <c r="E37" s="80" t="s">
        <v>102</v>
      </c>
      <c r="F37" s="80" t="s">
        <v>680</v>
      </c>
      <c r="G37" s="79" t="s">
        <v>681</v>
      </c>
      <c r="H37" s="80" t="s">
        <v>674</v>
      </c>
      <c r="I37" s="105"/>
      <c r="J37" s="105"/>
      <c r="K37" s="106"/>
    </row>
    <row r="38" ht="16.5" spans="2:11">
      <c r="B38" s="81" t="s">
        <v>682</v>
      </c>
      <c r="C38" s="82" t="s">
        <v>376</v>
      </c>
      <c r="D38" s="83" t="s">
        <v>683</v>
      </c>
      <c r="E38" s="97" t="s">
        <v>684</v>
      </c>
      <c r="F38" s="98" t="s">
        <v>249</v>
      </c>
      <c r="G38" s="82" t="s">
        <v>117</v>
      </c>
      <c r="H38" s="83" t="s">
        <v>685</v>
      </c>
      <c r="I38" s="107"/>
      <c r="J38" s="107"/>
      <c r="K38" s="108"/>
    </row>
    <row r="39" ht="16.5" spans="2:11">
      <c r="B39" s="84"/>
      <c r="C39" s="82" t="s">
        <v>380</v>
      </c>
      <c r="D39" s="83" t="s">
        <v>686</v>
      </c>
      <c r="E39" s="97" t="s">
        <v>687</v>
      </c>
      <c r="F39" s="98" t="s">
        <v>249</v>
      </c>
      <c r="G39" s="82" t="s">
        <v>117</v>
      </c>
      <c r="H39" s="83" t="s">
        <v>688</v>
      </c>
      <c r="I39" s="107"/>
      <c r="J39" s="107"/>
      <c r="K39" s="108"/>
    </row>
    <row r="40" ht="16.5" spans="2:11">
      <c r="B40" s="85"/>
      <c r="C40" s="82" t="s">
        <v>384</v>
      </c>
      <c r="D40" s="83" t="s">
        <v>689</v>
      </c>
      <c r="E40" s="97" t="s">
        <v>690</v>
      </c>
      <c r="F40" s="98" t="s">
        <v>249</v>
      </c>
      <c r="G40" s="82" t="s">
        <v>117</v>
      </c>
      <c r="H40" s="83" t="s">
        <v>691</v>
      </c>
      <c r="I40" s="107"/>
      <c r="J40" s="107"/>
      <c r="K40" s="108"/>
    </row>
    <row r="41" ht="16.5" customHeight="1" spans="2:11">
      <c r="B41" s="86" t="s">
        <v>692</v>
      </c>
      <c r="C41" s="87"/>
      <c r="D41" s="88"/>
      <c r="E41" s="99"/>
      <c r="F41" s="88"/>
      <c r="G41" s="99"/>
      <c r="H41" s="88"/>
      <c r="I41" s="88"/>
      <c r="J41" s="88"/>
      <c r="K41" s="88"/>
    </row>
    <row r="42" ht="16.5" spans="2:11">
      <c r="B42" s="89"/>
      <c r="C42" s="89"/>
      <c r="D42" s="88"/>
      <c r="E42" s="99"/>
      <c r="F42" s="88"/>
      <c r="G42" s="99"/>
      <c r="H42" s="88"/>
      <c r="I42" s="88"/>
      <c r="J42" s="88"/>
      <c r="K42" s="88"/>
    </row>
    <row r="43" customHeight="1" spans="2:3">
      <c r="B43" s="89"/>
      <c r="C43" s="89"/>
    </row>
    <row r="44" ht="24.4" customHeight="1" spans="2:3">
      <c r="B44" s="89"/>
      <c r="C44" s="89"/>
    </row>
    <row r="45" ht="16.5" spans="2:3">
      <c r="B45" s="89"/>
      <c r="C45" s="89"/>
    </row>
    <row r="47" ht="15" spans="2:7">
      <c r="B47" s="77" t="s">
        <v>693</v>
      </c>
      <c r="C47" s="78"/>
      <c r="D47" s="78"/>
      <c r="E47" s="78"/>
      <c r="F47" s="78"/>
      <c r="G47" s="78"/>
    </row>
    <row r="48" ht="15" spans="2:11">
      <c r="B48" s="79" t="s">
        <v>51</v>
      </c>
      <c r="C48" s="79" t="s">
        <v>678</v>
      </c>
      <c r="D48" s="80" t="s">
        <v>679</v>
      </c>
      <c r="E48" s="80" t="s">
        <v>102</v>
      </c>
      <c r="F48" s="80" t="s">
        <v>680</v>
      </c>
      <c r="G48" s="79" t="s">
        <v>681</v>
      </c>
      <c r="H48" s="80" t="s">
        <v>674</v>
      </c>
      <c r="I48" s="105"/>
      <c r="J48" s="105"/>
      <c r="K48" s="106"/>
    </row>
    <row r="49" ht="16.5" spans="2:11">
      <c r="B49" s="81" t="s">
        <v>694</v>
      </c>
      <c r="C49" s="82" t="s">
        <v>376</v>
      </c>
      <c r="D49" s="83" t="s">
        <v>695</v>
      </c>
      <c r="E49" s="97" t="s">
        <v>696</v>
      </c>
      <c r="F49" s="98" t="s">
        <v>249</v>
      </c>
      <c r="G49" s="82" t="s">
        <v>117</v>
      </c>
      <c r="H49" s="83" t="s">
        <v>697</v>
      </c>
      <c r="I49" s="107"/>
      <c r="J49" s="107"/>
      <c r="K49" s="108"/>
    </row>
    <row r="50" ht="16.5" spans="2:11">
      <c r="B50" s="84"/>
      <c r="C50" s="82" t="s">
        <v>380</v>
      </c>
      <c r="D50" s="83" t="s">
        <v>698</v>
      </c>
      <c r="E50" s="97" t="s">
        <v>699</v>
      </c>
      <c r="F50" s="100" t="s">
        <v>156</v>
      </c>
      <c r="G50" s="82" t="s">
        <v>700</v>
      </c>
      <c r="H50" s="83" t="s">
        <v>701</v>
      </c>
      <c r="I50" s="107"/>
      <c r="J50" s="107"/>
      <c r="K50" s="108"/>
    </row>
    <row r="51" ht="16.5" spans="2:11">
      <c r="B51" s="85"/>
      <c r="C51" s="82" t="s">
        <v>384</v>
      </c>
      <c r="D51" s="83" t="s">
        <v>702</v>
      </c>
      <c r="E51" s="97" t="s">
        <v>703</v>
      </c>
      <c r="F51" s="100" t="s">
        <v>156</v>
      </c>
      <c r="G51" s="82" t="s">
        <v>700</v>
      </c>
      <c r="H51" s="83" t="s">
        <v>704</v>
      </c>
      <c r="I51" s="107"/>
      <c r="J51" s="107"/>
      <c r="K51" s="108"/>
    </row>
    <row r="52" ht="16.5" spans="2:11">
      <c r="B52" s="86" t="s">
        <v>705</v>
      </c>
      <c r="C52" s="87"/>
      <c r="D52" s="88"/>
      <c r="E52" s="99"/>
      <c r="F52" s="99"/>
      <c r="G52" s="99"/>
      <c r="H52" s="88"/>
      <c r="I52" s="88"/>
      <c r="J52" s="88"/>
      <c r="K52" s="88"/>
    </row>
    <row r="53" ht="16.5" spans="2:11">
      <c r="B53" s="89"/>
      <c r="C53" s="89"/>
      <c r="D53" s="88"/>
      <c r="E53" s="99"/>
      <c r="F53" s="99"/>
      <c r="G53" s="99"/>
      <c r="H53" s="88"/>
      <c r="I53" s="88"/>
      <c r="J53" s="88"/>
      <c r="K53" s="88"/>
    </row>
    <row r="54" spans="2:3">
      <c r="B54" s="89"/>
      <c r="C54" s="89"/>
    </row>
    <row r="55" ht="41.65" customHeight="1" spans="2:3">
      <c r="B55" s="89"/>
      <c r="C55" s="89"/>
    </row>
    <row r="56" ht="16.5" spans="2:3">
      <c r="B56" s="89"/>
      <c r="C56" s="89"/>
    </row>
    <row r="57" ht="16.5" spans="5:10">
      <c r="E57" s="101" t="s">
        <v>706</v>
      </c>
      <c r="F57" s="102"/>
      <c r="G57" s="103"/>
      <c r="H57" s="101" t="s">
        <v>707</v>
      </c>
      <c r="I57" s="102"/>
      <c r="J57" s="103"/>
    </row>
    <row r="58" ht="15" spans="2:10">
      <c r="B58" s="90" t="s">
        <v>674</v>
      </c>
      <c r="C58" s="90" t="s">
        <v>679</v>
      </c>
      <c r="D58" s="90" t="s">
        <v>102</v>
      </c>
      <c r="E58" s="79" t="s">
        <v>708</v>
      </c>
      <c r="F58" s="79" t="s">
        <v>709</v>
      </c>
      <c r="G58" s="79" t="s">
        <v>710</v>
      </c>
      <c r="H58" s="79" t="s">
        <v>711</v>
      </c>
      <c r="I58" s="79" t="s">
        <v>712</v>
      </c>
      <c r="J58" s="79" t="s">
        <v>713</v>
      </c>
    </row>
    <row r="59" ht="15" spans="2:10">
      <c r="B59" s="91"/>
      <c r="C59" s="91"/>
      <c r="D59" s="91"/>
      <c r="E59" s="79" t="s">
        <v>714</v>
      </c>
      <c r="F59" s="79" t="s">
        <v>715</v>
      </c>
      <c r="G59" s="79" t="s">
        <v>716</v>
      </c>
      <c r="H59" s="79" t="s">
        <v>714</v>
      </c>
      <c r="I59" s="79" t="s">
        <v>715</v>
      </c>
      <c r="J59" s="79" t="s">
        <v>716</v>
      </c>
    </row>
    <row r="60" ht="16.5" spans="2:10">
      <c r="B60" s="92" t="s">
        <v>717</v>
      </c>
      <c r="C60" s="93" t="s">
        <v>718</v>
      </c>
      <c r="D60" s="94" t="s">
        <v>719</v>
      </c>
      <c r="E60" s="104" t="s">
        <v>720</v>
      </c>
      <c r="F60" s="104" t="s">
        <v>720</v>
      </c>
      <c r="G60" s="104" t="s">
        <v>721</v>
      </c>
      <c r="H60" s="104" t="s">
        <v>720</v>
      </c>
      <c r="I60" s="104" t="s">
        <v>720</v>
      </c>
      <c r="J60" s="104" t="s">
        <v>722</v>
      </c>
    </row>
    <row r="61" ht="16.5" spans="2:10">
      <c r="B61" s="92" t="s">
        <v>723</v>
      </c>
      <c r="C61" s="93" t="s">
        <v>724</v>
      </c>
      <c r="D61" s="94" t="s">
        <v>725</v>
      </c>
      <c r="E61" s="104" t="s">
        <v>720</v>
      </c>
      <c r="F61" s="104" t="s">
        <v>720</v>
      </c>
      <c r="G61" s="104" t="s">
        <v>720</v>
      </c>
      <c r="H61" s="104" t="s">
        <v>720</v>
      </c>
      <c r="I61" s="104" t="s">
        <v>720</v>
      </c>
      <c r="J61" s="104" t="s">
        <v>720</v>
      </c>
    </row>
    <row r="62" ht="16.5" spans="2:10">
      <c r="B62" s="92" t="s">
        <v>726</v>
      </c>
      <c r="C62" s="93" t="s">
        <v>727</v>
      </c>
      <c r="D62" s="94" t="s">
        <v>728</v>
      </c>
      <c r="E62" s="104" t="s">
        <v>729</v>
      </c>
      <c r="F62" s="104" t="s">
        <v>730</v>
      </c>
      <c r="G62" s="104" t="s">
        <v>731</v>
      </c>
      <c r="H62" s="104" t="s">
        <v>721</v>
      </c>
      <c r="I62" s="104" t="s">
        <v>722</v>
      </c>
      <c r="J62" s="104" t="s">
        <v>732</v>
      </c>
    </row>
    <row r="63" ht="16.5" spans="2:10">
      <c r="B63" s="82" t="s">
        <v>733</v>
      </c>
      <c r="C63" s="93" t="s">
        <v>734</v>
      </c>
      <c r="D63" s="94" t="s">
        <v>735</v>
      </c>
      <c r="E63" s="104" t="s">
        <v>729</v>
      </c>
      <c r="F63" s="104" t="s">
        <v>729</v>
      </c>
      <c r="G63" s="104" t="s">
        <v>729</v>
      </c>
      <c r="H63" s="104" t="s">
        <v>729</v>
      </c>
      <c r="I63" s="104" t="s">
        <v>729</v>
      </c>
      <c r="J63" s="104" t="s">
        <v>729</v>
      </c>
    </row>
    <row r="64" ht="16.5" spans="2:10">
      <c r="B64" s="81" t="s">
        <v>736</v>
      </c>
      <c r="C64" s="95" t="s">
        <v>737</v>
      </c>
      <c r="D64" s="96" t="s">
        <v>738</v>
      </c>
      <c r="E64" s="104" t="s">
        <v>720</v>
      </c>
      <c r="F64" s="104" t="s">
        <v>720</v>
      </c>
      <c r="G64" s="104" t="s">
        <v>739</v>
      </c>
      <c r="H64" s="104" t="s">
        <v>720</v>
      </c>
      <c r="I64" s="104" t="s">
        <v>720</v>
      </c>
      <c r="J64" s="104" t="s">
        <v>740</v>
      </c>
    </row>
    <row r="65" ht="16.5" customHeight="1" spans="2:10">
      <c r="B65" s="92" t="s">
        <v>741</v>
      </c>
      <c r="C65" s="109" t="s">
        <v>742</v>
      </c>
      <c r="D65" s="104" t="s">
        <v>431</v>
      </c>
      <c r="E65" s="113" t="s">
        <v>743</v>
      </c>
      <c r="F65" s="113" t="s">
        <v>743</v>
      </c>
      <c r="G65" s="113" t="s">
        <v>743</v>
      </c>
      <c r="H65" s="113" t="s">
        <v>743</v>
      </c>
      <c r="I65" s="113" t="s">
        <v>743</v>
      </c>
      <c r="J65" s="113" t="s">
        <v>743</v>
      </c>
    </row>
    <row r="66" ht="16.5" customHeight="1" spans="2:10">
      <c r="B66" s="110"/>
      <c r="C66" s="109" t="s">
        <v>744</v>
      </c>
      <c r="D66" s="104" t="s">
        <v>745</v>
      </c>
      <c r="E66" s="113" t="s">
        <v>743</v>
      </c>
      <c r="F66" s="113" t="s">
        <v>746</v>
      </c>
      <c r="G66" s="113" t="s">
        <v>746</v>
      </c>
      <c r="H66" s="113" t="s">
        <v>743</v>
      </c>
      <c r="I66" s="113" t="s">
        <v>746</v>
      </c>
      <c r="J66" s="113" t="s">
        <v>746</v>
      </c>
    </row>
    <row r="67" ht="16.5" spans="2:10">
      <c r="B67" s="110"/>
      <c r="C67" s="109" t="s">
        <v>747</v>
      </c>
      <c r="D67" s="104" t="s">
        <v>748</v>
      </c>
      <c r="E67" s="114" t="s">
        <v>720</v>
      </c>
      <c r="F67" s="114" t="s">
        <v>720</v>
      </c>
      <c r="G67" s="113" t="s">
        <v>749</v>
      </c>
      <c r="H67" s="114" t="s">
        <v>720</v>
      </c>
      <c r="I67" s="114" t="s">
        <v>720</v>
      </c>
      <c r="J67" s="113" t="s">
        <v>749</v>
      </c>
    </row>
    <row r="68" ht="16.5" spans="2:10">
      <c r="B68" s="111"/>
      <c r="C68" s="109" t="s">
        <v>750</v>
      </c>
      <c r="D68" s="104" t="s">
        <v>751</v>
      </c>
      <c r="E68" s="114" t="s">
        <v>720</v>
      </c>
      <c r="F68" s="114" t="s">
        <v>720</v>
      </c>
      <c r="G68" s="113" t="s">
        <v>752</v>
      </c>
      <c r="H68" s="114" t="s">
        <v>720</v>
      </c>
      <c r="I68" s="114" t="s">
        <v>720</v>
      </c>
      <c r="J68" s="113" t="s">
        <v>752</v>
      </c>
    </row>
    <row r="69" ht="16.5" spans="2:10">
      <c r="B69" s="92" t="s">
        <v>753</v>
      </c>
      <c r="C69" s="109" t="s">
        <v>742</v>
      </c>
      <c r="D69" s="104" t="s">
        <v>754</v>
      </c>
      <c r="E69" s="113" t="s">
        <v>746</v>
      </c>
      <c r="F69" s="114" t="s">
        <v>720</v>
      </c>
      <c r="G69" s="114" t="s">
        <v>720</v>
      </c>
      <c r="H69" s="113" t="s">
        <v>746</v>
      </c>
      <c r="I69" s="114" t="s">
        <v>720</v>
      </c>
      <c r="J69" s="114" t="s">
        <v>720</v>
      </c>
    </row>
    <row r="70" ht="16.5" spans="2:10">
      <c r="B70" s="110"/>
      <c r="C70" s="109" t="s">
        <v>744</v>
      </c>
      <c r="D70" s="104" t="s">
        <v>755</v>
      </c>
      <c r="E70" s="113" t="s">
        <v>746</v>
      </c>
      <c r="F70" s="114" t="s">
        <v>720</v>
      </c>
      <c r="G70" s="114" t="s">
        <v>720</v>
      </c>
      <c r="H70" s="113" t="s">
        <v>746</v>
      </c>
      <c r="I70" s="114" t="s">
        <v>720</v>
      </c>
      <c r="J70" s="114" t="s">
        <v>720</v>
      </c>
    </row>
    <row r="71" ht="16.5" spans="2:10">
      <c r="B71" s="110"/>
      <c r="C71" s="109" t="s">
        <v>747</v>
      </c>
      <c r="D71" s="104" t="s">
        <v>756</v>
      </c>
      <c r="E71" s="114" t="s">
        <v>720</v>
      </c>
      <c r="F71" s="114" t="s">
        <v>720</v>
      </c>
      <c r="G71" s="114" t="s">
        <v>720</v>
      </c>
      <c r="H71" s="114" t="s">
        <v>720</v>
      </c>
      <c r="I71" s="114" t="s">
        <v>720</v>
      </c>
      <c r="J71" s="114" t="s">
        <v>720</v>
      </c>
    </row>
    <row r="72" ht="16.5" spans="2:10">
      <c r="B72" s="111"/>
      <c r="C72" s="109" t="s">
        <v>750</v>
      </c>
      <c r="D72" s="104" t="s">
        <v>757</v>
      </c>
      <c r="E72" s="114" t="s">
        <v>720</v>
      </c>
      <c r="F72" s="114" t="s">
        <v>720</v>
      </c>
      <c r="G72" s="114" t="s">
        <v>720</v>
      </c>
      <c r="H72" s="114" t="s">
        <v>720</v>
      </c>
      <c r="I72" s="114" t="s">
        <v>720</v>
      </c>
      <c r="J72" s="114" t="s">
        <v>720</v>
      </c>
    </row>
    <row r="73" ht="16.5" spans="2:10">
      <c r="B73" s="92" t="s">
        <v>758</v>
      </c>
      <c r="C73" s="109" t="s">
        <v>742</v>
      </c>
      <c r="D73" s="104" t="s">
        <v>759</v>
      </c>
      <c r="E73" s="113" t="s">
        <v>749</v>
      </c>
      <c r="F73" s="113" t="s">
        <v>749</v>
      </c>
      <c r="G73" s="114" t="s">
        <v>720</v>
      </c>
      <c r="H73" s="113" t="s">
        <v>749</v>
      </c>
      <c r="I73" s="113" t="s">
        <v>749</v>
      </c>
      <c r="J73" s="114" t="s">
        <v>720</v>
      </c>
    </row>
    <row r="74" ht="16.5" spans="2:10">
      <c r="B74" s="110"/>
      <c r="C74" s="109" t="s">
        <v>744</v>
      </c>
      <c r="D74" s="104" t="s">
        <v>760</v>
      </c>
      <c r="E74" s="113" t="s">
        <v>749</v>
      </c>
      <c r="F74" s="113" t="s">
        <v>752</v>
      </c>
      <c r="G74" s="114" t="s">
        <v>720</v>
      </c>
      <c r="H74" s="113" t="s">
        <v>749</v>
      </c>
      <c r="I74" s="113" t="s">
        <v>752</v>
      </c>
      <c r="J74" s="114" t="s">
        <v>720</v>
      </c>
    </row>
    <row r="75" ht="16.5" spans="2:10">
      <c r="B75" s="110"/>
      <c r="C75" s="109" t="s">
        <v>747</v>
      </c>
      <c r="D75" s="104" t="s">
        <v>761</v>
      </c>
      <c r="E75" s="114" t="s">
        <v>720</v>
      </c>
      <c r="F75" s="114" t="s">
        <v>720</v>
      </c>
      <c r="G75" s="114" t="s">
        <v>720</v>
      </c>
      <c r="H75" s="114" t="s">
        <v>720</v>
      </c>
      <c r="I75" s="114" t="s">
        <v>720</v>
      </c>
      <c r="J75" s="114" t="s">
        <v>720</v>
      </c>
    </row>
    <row r="76" ht="16.5" spans="2:10">
      <c r="B76" s="111"/>
      <c r="C76" s="109" t="s">
        <v>750</v>
      </c>
      <c r="D76" s="104" t="s">
        <v>762</v>
      </c>
      <c r="E76" s="114" t="s">
        <v>720</v>
      </c>
      <c r="F76" s="114" t="s">
        <v>720</v>
      </c>
      <c r="G76" s="114" t="s">
        <v>720</v>
      </c>
      <c r="H76" s="114" t="s">
        <v>720</v>
      </c>
      <c r="I76" s="114" t="s">
        <v>720</v>
      </c>
      <c r="J76" s="114" t="s">
        <v>720</v>
      </c>
    </row>
    <row r="77" ht="16.5" spans="2:10">
      <c r="B77" s="92" t="s">
        <v>763</v>
      </c>
      <c r="C77" s="109" t="s">
        <v>742</v>
      </c>
      <c r="D77" s="104" t="s">
        <v>764</v>
      </c>
      <c r="E77" s="113" t="s">
        <v>752</v>
      </c>
      <c r="F77" s="114" t="s">
        <v>720</v>
      </c>
      <c r="G77" s="114" t="s">
        <v>720</v>
      </c>
      <c r="H77" s="113" t="s">
        <v>752</v>
      </c>
      <c r="I77" s="114" t="s">
        <v>720</v>
      </c>
      <c r="J77" s="114" t="s">
        <v>720</v>
      </c>
    </row>
    <row r="78" ht="16.5" spans="2:10">
      <c r="B78" s="110"/>
      <c r="C78" s="109" t="s">
        <v>744</v>
      </c>
      <c r="D78" s="104" t="s">
        <v>765</v>
      </c>
      <c r="E78" s="113" t="s">
        <v>752</v>
      </c>
      <c r="F78" s="114" t="s">
        <v>720</v>
      </c>
      <c r="G78" s="114" t="s">
        <v>720</v>
      </c>
      <c r="H78" s="113" t="s">
        <v>752</v>
      </c>
      <c r="I78" s="114" t="s">
        <v>720</v>
      </c>
      <c r="J78" s="114" t="s">
        <v>720</v>
      </c>
    </row>
    <row r="79" ht="16.5" spans="2:10">
      <c r="B79" s="110"/>
      <c r="C79" s="109" t="s">
        <v>747</v>
      </c>
      <c r="D79" s="104" t="s">
        <v>766</v>
      </c>
      <c r="E79" s="114" t="s">
        <v>720</v>
      </c>
      <c r="F79" s="114" t="s">
        <v>720</v>
      </c>
      <c r="G79" s="114" t="s">
        <v>720</v>
      </c>
      <c r="H79" s="114" t="s">
        <v>720</v>
      </c>
      <c r="I79" s="114" t="s">
        <v>720</v>
      </c>
      <c r="J79" s="114" t="s">
        <v>720</v>
      </c>
    </row>
    <row r="80" ht="16.5" spans="2:10">
      <c r="B80" s="111"/>
      <c r="C80" s="109" t="s">
        <v>750</v>
      </c>
      <c r="D80" s="104" t="s">
        <v>767</v>
      </c>
      <c r="E80" s="114" t="s">
        <v>720</v>
      </c>
      <c r="F80" s="114" t="s">
        <v>720</v>
      </c>
      <c r="G80" s="114" t="s">
        <v>720</v>
      </c>
      <c r="H80" s="114" t="s">
        <v>720</v>
      </c>
      <c r="I80" s="114" t="s">
        <v>720</v>
      </c>
      <c r="J80" s="114" t="s">
        <v>720</v>
      </c>
    </row>
    <row r="81" ht="66" spans="2:10">
      <c r="B81" s="92" t="s">
        <v>768</v>
      </c>
      <c r="C81" s="93" t="s">
        <v>769</v>
      </c>
      <c r="D81" s="112" t="s">
        <v>770</v>
      </c>
      <c r="E81" s="104" t="s">
        <v>720</v>
      </c>
      <c r="F81" s="104" t="s">
        <v>720</v>
      </c>
      <c r="G81" s="104" t="s">
        <v>720</v>
      </c>
      <c r="H81" s="104" t="s">
        <v>720</v>
      </c>
      <c r="I81" s="104" t="s">
        <v>720</v>
      </c>
      <c r="J81" s="104" t="s">
        <v>720</v>
      </c>
    </row>
    <row r="82" ht="66" spans="2:10">
      <c r="B82" s="92" t="s">
        <v>771</v>
      </c>
      <c r="C82" s="93" t="s">
        <v>772</v>
      </c>
      <c r="D82" s="112" t="s">
        <v>773</v>
      </c>
      <c r="E82" s="104" t="s">
        <v>739</v>
      </c>
      <c r="F82" s="104" t="s">
        <v>739</v>
      </c>
      <c r="G82" s="104" t="s">
        <v>739</v>
      </c>
      <c r="H82" s="104" t="s">
        <v>739</v>
      </c>
      <c r="I82" s="104" t="s">
        <v>739</v>
      </c>
      <c r="J82" s="104" t="s">
        <v>739</v>
      </c>
    </row>
    <row r="83" ht="66" spans="2:10">
      <c r="B83" s="92" t="s">
        <v>774</v>
      </c>
      <c r="C83" s="93" t="s">
        <v>775</v>
      </c>
      <c r="D83" s="112" t="s">
        <v>776</v>
      </c>
      <c r="E83" s="104" t="s">
        <v>739</v>
      </c>
      <c r="F83" s="104" t="s">
        <v>739</v>
      </c>
      <c r="G83" s="104" t="s">
        <v>739</v>
      </c>
      <c r="H83" s="104" t="s">
        <v>739</v>
      </c>
      <c r="I83" s="104" t="s">
        <v>739</v>
      </c>
      <c r="J83" s="104" t="s">
        <v>739</v>
      </c>
    </row>
    <row r="84" ht="16.5" spans="2:10">
      <c r="B84" s="82" t="s">
        <v>777</v>
      </c>
      <c r="C84" s="93" t="s">
        <v>778</v>
      </c>
      <c r="D84" s="94" t="s">
        <v>779</v>
      </c>
      <c r="E84" s="104" t="s">
        <v>739</v>
      </c>
      <c r="F84" s="104" t="s">
        <v>739</v>
      </c>
      <c r="G84" s="104" t="s">
        <v>739</v>
      </c>
      <c r="H84" s="104" t="s">
        <v>739</v>
      </c>
      <c r="I84" s="104" t="s">
        <v>739</v>
      </c>
      <c r="J84" s="104" t="s">
        <v>739</v>
      </c>
    </row>
    <row r="98" spans="6:17">
      <c r="F98" s="115"/>
      <c r="G98" s="115"/>
      <c r="H98" s="115"/>
      <c r="I98" s="115"/>
      <c r="J98" s="115"/>
      <c r="K98" s="115"/>
      <c r="L98" s="115"/>
      <c r="M98" s="115"/>
      <c r="N98" s="115"/>
      <c r="O98" s="115"/>
      <c r="P98" s="115"/>
      <c r="Q98" s="115"/>
    </row>
  </sheetData>
  <sheetProtection formatCells="0" insertHyperlinks="0" autoFilter="0"/>
  <mergeCells count="22">
    <mergeCell ref="C2:J2"/>
    <mergeCell ref="H37:K37"/>
    <mergeCell ref="H38:K38"/>
    <mergeCell ref="H39:K39"/>
    <mergeCell ref="H40:K40"/>
    <mergeCell ref="H48:K48"/>
    <mergeCell ref="H49:K49"/>
    <mergeCell ref="H50:K50"/>
    <mergeCell ref="H51:K51"/>
    <mergeCell ref="E57:G57"/>
    <mergeCell ref="H57:J57"/>
    <mergeCell ref="B38:B40"/>
    <mergeCell ref="B49:B51"/>
    <mergeCell ref="B58:B59"/>
    <mergeCell ref="B65:B68"/>
    <mergeCell ref="B69:B72"/>
    <mergeCell ref="B73:B76"/>
    <mergeCell ref="B77:B80"/>
    <mergeCell ref="C58:C59"/>
    <mergeCell ref="D58:D59"/>
    <mergeCell ref="B52:C55"/>
    <mergeCell ref="B41:C44"/>
  </mergeCells>
  <pageMargins left="0.7" right="0.7" top="0.75" bottom="0.75" header="0.3" footer="0.3"/>
  <pageSetup paperSize="9" orientation="portrait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N56"/>
  <sheetViews>
    <sheetView zoomScale="85" zoomScaleNormal="85" workbookViewId="0">
      <selection activeCell="J34" sqref="J34"/>
    </sheetView>
  </sheetViews>
  <sheetFormatPr defaultColWidth="9" defaultRowHeight="13.5"/>
  <cols>
    <col min="2" max="2" width="32.5" customWidth="1"/>
    <col min="3" max="3" width="29.625" customWidth="1"/>
    <col min="4" max="4" width="25.75" customWidth="1"/>
    <col min="5" max="5" width="15.375" customWidth="1"/>
    <col min="6" max="6" width="17" customWidth="1"/>
    <col min="7" max="7" width="13.875" customWidth="1"/>
    <col min="8" max="8" width="11.125" customWidth="1"/>
    <col min="9" max="9" width="12.625" customWidth="1"/>
    <col min="11" max="11" width="18.875" customWidth="1"/>
    <col min="12" max="12" width="27.25" customWidth="1"/>
  </cols>
  <sheetData>
    <row r="2" ht="30" spans="2:12">
      <c r="B2" s="36" t="s">
        <v>51</v>
      </c>
      <c r="C2" s="36" t="s">
        <v>101</v>
      </c>
      <c r="D2" s="37" t="s">
        <v>102</v>
      </c>
      <c r="E2" s="37" t="s">
        <v>103</v>
      </c>
      <c r="F2" s="37" t="s">
        <v>780</v>
      </c>
      <c r="G2" s="36" t="s">
        <v>105</v>
      </c>
      <c r="H2" s="37" t="s">
        <v>106</v>
      </c>
      <c r="I2" s="60" t="s">
        <v>107</v>
      </c>
      <c r="J2" s="60"/>
      <c r="K2" s="60"/>
      <c r="L2" s="60"/>
    </row>
    <row r="3" ht="69" customHeight="1" spans="2:12">
      <c r="B3" s="38" t="s">
        <v>781</v>
      </c>
      <c r="C3" s="39" t="s">
        <v>268</v>
      </c>
      <c r="D3" s="5" t="s">
        <v>269</v>
      </c>
      <c r="E3" s="5" t="s">
        <v>189</v>
      </c>
      <c r="F3" s="5" t="s">
        <v>189</v>
      </c>
      <c r="G3" s="5" t="s">
        <v>271</v>
      </c>
      <c r="H3" s="55" t="s">
        <v>117</v>
      </c>
      <c r="I3" s="33" t="s">
        <v>782</v>
      </c>
      <c r="J3" s="33"/>
      <c r="K3" s="33"/>
      <c r="L3" s="33"/>
    </row>
    <row r="4" ht="16.5" spans="2:12">
      <c r="B4" s="38"/>
      <c r="C4" s="39" t="s">
        <v>273</v>
      </c>
      <c r="D4" s="5" t="s">
        <v>274</v>
      </c>
      <c r="E4" s="5" t="s">
        <v>275</v>
      </c>
      <c r="F4" s="5" t="s">
        <v>275</v>
      </c>
      <c r="G4" s="5" t="s">
        <v>276</v>
      </c>
      <c r="H4" s="55" t="s">
        <v>117</v>
      </c>
      <c r="I4" s="33" t="s">
        <v>783</v>
      </c>
      <c r="J4" s="33"/>
      <c r="K4" s="33"/>
      <c r="L4" s="33"/>
    </row>
    <row r="5" ht="16.5" spans="2:12">
      <c r="B5" s="38"/>
      <c r="C5" s="39" t="s">
        <v>278</v>
      </c>
      <c r="D5" s="5" t="s">
        <v>279</v>
      </c>
      <c r="E5" s="5" t="s">
        <v>226</v>
      </c>
      <c r="F5" s="5" t="s">
        <v>226</v>
      </c>
      <c r="G5" s="5" t="s">
        <v>122</v>
      </c>
      <c r="H5" s="55" t="s">
        <v>117</v>
      </c>
      <c r="I5" s="33"/>
      <c r="J5" s="33"/>
      <c r="K5" s="33"/>
      <c r="L5" s="33"/>
    </row>
    <row r="6" ht="16.5" spans="2:12">
      <c r="B6" s="38"/>
      <c r="C6" s="39" t="s">
        <v>280</v>
      </c>
      <c r="D6" s="5" t="s">
        <v>281</v>
      </c>
      <c r="E6" s="56" t="s">
        <v>282</v>
      </c>
      <c r="F6" s="56" t="s">
        <v>282</v>
      </c>
      <c r="G6" s="5" t="s">
        <v>282</v>
      </c>
      <c r="H6" s="55" t="s">
        <v>117</v>
      </c>
      <c r="I6" s="33"/>
      <c r="J6" s="33"/>
      <c r="K6" s="33"/>
      <c r="L6" s="33"/>
    </row>
    <row r="7" ht="16.5" spans="2:12">
      <c r="B7" s="38"/>
      <c r="C7" s="39" t="s">
        <v>283</v>
      </c>
      <c r="D7" s="5" t="s">
        <v>284</v>
      </c>
      <c r="E7" s="56" t="s">
        <v>285</v>
      </c>
      <c r="F7" s="56" t="s">
        <v>285</v>
      </c>
      <c r="G7" s="5" t="s">
        <v>285</v>
      </c>
      <c r="H7" s="55" t="s">
        <v>117</v>
      </c>
      <c r="I7" s="33"/>
      <c r="J7" s="33"/>
      <c r="K7" s="33"/>
      <c r="L7" s="33"/>
    </row>
    <row r="8" ht="16.5" spans="2:12">
      <c r="B8" s="38"/>
      <c r="C8" s="40" t="s">
        <v>286</v>
      </c>
      <c r="D8" s="5" t="s">
        <v>287</v>
      </c>
      <c r="E8" s="56" t="s">
        <v>288</v>
      </c>
      <c r="F8" s="56" t="s">
        <v>288</v>
      </c>
      <c r="G8" s="5" t="s">
        <v>288</v>
      </c>
      <c r="H8" s="55" t="s">
        <v>117</v>
      </c>
      <c r="I8" s="33"/>
      <c r="J8" s="33"/>
      <c r="K8" s="33"/>
      <c r="L8" s="33"/>
    </row>
    <row r="9" ht="16.5" spans="2:12">
      <c r="B9" s="38"/>
      <c r="C9" s="39" t="s">
        <v>289</v>
      </c>
      <c r="D9" s="5" t="s">
        <v>290</v>
      </c>
      <c r="E9" s="56" t="s">
        <v>285</v>
      </c>
      <c r="F9" s="56" t="s">
        <v>285</v>
      </c>
      <c r="G9" s="5" t="s">
        <v>285</v>
      </c>
      <c r="H9" s="55" t="s">
        <v>117</v>
      </c>
      <c r="I9" s="33"/>
      <c r="J9" s="33"/>
      <c r="K9" s="33"/>
      <c r="L9" s="33"/>
    </row>
    <row r="10" ht="16.5" spans="2:12">
      <c r="B10" s="38"/>
      <c r="C10" s="39" t="s">
        <v>291</v>
      </c>
      <c r="D10" s="5" t="s">
        <v>292</v>
      </c>
      <c r="E10" s="56" t="s">
        <v>293</v>
      </c>
      <c r="F10" s="56" t="s">
        <v>293</v>
      </c>
      <c r="G10" s="5" t="s">
        <v>293</v>
      </c>
      <c r="H10" s="55" t="s">
        <v>117</v>
      </c>
      <c r="I10" s="33"/>
      <c r="J10" s="33"/>
      <c r="K10" s="33"/>
      <c r="L10" s="33"/>
    </row>
    <row r="11" ht="16.5" spans="2:12">
      <c r="B11" s="38"/>
      <c r="C11" s="39" t="s">
        <v>294</v>
      </c>
      <c r="D11" s="5" t="s">
        <v>295</v>
      </c>
      <c r="E11" s="56" t="s">
        <v>296</v>
      </c>
      <c r="F11" s="56" t="s">
        <v>296</v>
      </c>
      <c r="G11" s="5" t="s">
        <v>296</v>
      </c>
      <c r="H11" s="55" t="s">
        <v>117</v>
      </c>
      <c r="I11" s="33"/>
      <c r="J11" s="33"/>
      <c r="K11" s="33"/>
      <c r="L11" s="33"/>
    </row>
    <row r="12" ht="16.5" spans="2:12">
      <c r="B12" s="38"/>
      <c r="C12" s="39" t="s">
        <v>297</v>
      </c>
      <c r="D12" s="3" t="s">
        <v>298</v>
      </c>
      <c r="E12" s="57" t="s">
        <v>293</v>
      </c>
      <c r="F12" s="57" t="s">
        <v>293</v>
      </c>
      <c r="G12" s="3" t="s">
        <v>293</v>
      </c>
      <c r="H12" s="55" t="s">
        <v>117</v>
      </c>
      <c r="I12" s="33"/>
      <c r="J12" s="33"/>
      <c r="K12" s="33"/>
      <c r="L12" s="33"/>
    </row>
    <row r="13" ht="16.5" spans="2:12">
      <c r="B13" s="38"/>
      <c r="C13" s="39" t="s">
        <v>299</v>
      </c>
      <c r="D13" s="3" t="s">
        <v>300</v>
      </c>
      <c r="E13" s="57" t="s">
        <v>301</v>
      </c>
      <c r="F13" s="57" t="s">
        <v>301</v>
      </c>
      <c r="G13" s="3" t="s">
        <v>301</v>
      </c>
      <c r="H13" s="55" t="s">
        <v>117</v>
      </c>
      <c r="I13" s="33"/>
      <c r="J13" s="33"/>
      <c r="K13" s="33"/>
      <c r="L13" s="33"/>
    </row>
    <row r="16" ht="37.35" customHeight="1" spans="2:12">
      <c r="B16" s="41" t="s">
        <v>784</v>
      </c>
      <c r="C16" s="41"/>
      <c r="D16" s="41" t="s">
        <v>785</v>
      </c>
      <c r="E16" s="58" t="s">
        <v>786</v>
      </c>
      <c r="F16" s="59"/>
      <c r="G16" s="59"/>
      <c r="H16" s="59"/>
      <c r="I16" s="59"/>
      <c r="J16" s="61"/>
      <c r="K16" s="58" t="s">
        <v>787</v>
      </c>
      <c r="L16" s="61"/>
    </row>
    <row r="17" ht="18" spans="2:14">
      <c r="B17" s="42" t="s">
        <v>679</v>
      </c>
      <c r="C17" s="42" t="s">
        <v>788</v>
      </c>
      <c r="D17" s="43" t="s">
        <v>789</v>
      </c>
      <c r="E17" s="43">
        <v>20</v>
      </c>
      <c r="F17" s="43">
        <v>40</v>
      </c>
      <c r="G17" s="43">
        <v>50</v>
      </c>
      <c r="H17" s="43">
        <v>80</v>
      </c>
      <c r="I17" s="43">
        <v>100</v>
      </c>
      <c r="J17" s="43" t="s">
        <v>790</v>
      </c>
      <c r="K17" s="62">
        <v>125</v>
      </c>
      <c r="L17" s="62" t="s">
        <v>790</v>
      </c>
      <c r="N17" s="25" t="s">
        <v>791</v>
      </c>
    </row>
    <row r="18" ht="17.25" spans="2:12">
      <c r="B18" s="44" t="s">
        <v>278</v>
      </c>
      <c r="C18" s="45" t="s">
        <v>279</v>
      </c>
      <c r="D18" s="46" t="s">
        <v>122</v>
      </c>
      <c r="E18" s="46" t="s">
        <v>122</v>
      </c>
      <c r="F18" s="46" t="s">
        <v>122</v>
      </c>
      <c r="G18" s="46" t="s">
        <v>122</v>
      </c>
      <c r="H18" s="46" t="s">
        <v>122</v>
      </c>
      <c r="I18" s="46" t="s">
        <v>122</v>
      </c>
      <c r="J18" s="63">
        <v>0</v>
      </c>
      <c r="K18" s="64" t="s">
        <v>151</v>
      </c>
      <c r="L18" s="64">
        <v>1</v>
      </c>
    </row>
    <row r="19" ht="17.25" spans="2:12">
      <c r="B19" s="44" t="s">
        <v>280</v>
      </c>
      <c r="C19" s="47" t="s">
        <v>281</v>
      </c>
      <c r="D19" s="48" t="s">
        <v>792</v>
      </c>
      <c r="E19" s="48" t="s">
        <v>792</v>
      </c>
      <c r="F19" s="48" t="s">
        <v>793</v>
      </c>
      <c r="G19" s="48" t="s">
        <v>794</v>
      </c>
      <c r="H19" s="48" t="s">
        <v>282</v>
      </c>
      <c r="I19" s="48" t="s">
        <v>795</v>
      </c>
      <c r="J19" s="65" t="e">
        <f t="shared" ref="J19" si="0">DEC2HEX(ROUNDUP(((1.5+12*(1/J17))/(1/J17)),0))</f>
        <v>#VALUE!</v>
      </c>
      <c r="K19" s="46" t="s">
        <v>796</v>
      </c>
      <c r="L19" s="46" t="e">
        <f>DEC2HEX(ROUNDUP(((1.5+12*(1/L17))/(1/L17)),0)/2)</f>
        <v>#VALUE!</v>
      </c>
    </row>
    <row r="20" ht="17.25" spans="2:12">
      <c r="B20" s="44" t="s">
        <v>283</v>
      </c>
      <c r="C20" s="44" t="s">
        <v>284</v>
      </c>
      <c r="D20" s="49" t="s">
        <v>797</v>
      </c>
      <c r="E20" s="49" t="s">
        <v>797</v>
      </c>
      <c r="F20" s="49" t="s">
        <v>798</v>
      </c>
      <c r="G20" s="49" t="s">
        <v>799</v>
      </c>
      <c r="H20" s="49" t="s">
        <v>285</v>
      </c>
      <c r="I20" s="49" t="s">
        <v>800</v>
      </c>
      <c r="J20" s="66" t="e">
        <f t="shared" ref="J20" si="1">DEC2HEX(ROUNDUP(((1+12*(1/J17))/(1/J17)),0))</f>
        <v>#VALUE!</v>
      </c>
      <c r="K20" s="50" t="s">
        <v>801</v>
      </c>
      <c r="L20" s="50" t="e">
        <f>DEC2HEX(ROUNDUP(((1+12*(1/L17))/(1/L17)),0)/2)</f>
        <v>#VALUE!</v>
      </c>
    </row>
    <row r="21" ht="17.25" spans="2:12">
      <c r="B21" s="44" t="s">
        <v>286</v>
      </c>
      <c r="C21" s="44" t="s">
        <v>287</v>
      </c>
      <c r="D21" s="49" t="s">
        <v>802</v>
      </c>
      <c r="E21" s="49" t="s">
        <v>802</v>
      </c>
      <c r="F21" s="49" t="s">
        <v>803</v>
      </c>
      <c r="G21" s="49" t="s">
        <v>804</v>
      </c>
      <c r="H21" s="49" t="s">
        <v>288</v>
      </c>
      <c r="I21" s="49" t="s">
        <v>805</v>
      </c>
      <c r="J21" s="66" t="e">
        <f t="shared" ref="J21" si="2">DEC2HEX(500/(1/J17))</f>
        <v>#VALUE!</v>
      </c>
      <c r="K21" s="50" t="s">
        <v>806</v>
      </c>
      <c r="L21" s="50" t="e">
        <f>DEC2HEX(500/(1/L17)/2)</f>
        <v>#VALUE!</v>
      </c>
    </row>
    <row r="22" ht="17.25" spans="2:12">
      <c r="B22" s="44" t="s">
        <v>289</v>
      </c>
      <c r="C22" s="44" t="s">
        <v>290</v>
      </c>
      <c r="D22" s="49" t="s">
        <v>797</v>
      </c>
      <c r="E22" s="49" t="s">
        <v>797</v>
      </c>
      <c r="F22" s="49" t="s">
        <v>798</v>
      </c>
      <c r="G22" s="49" t="s">
        <v>799</v>
      </c>
      <c r="H22" s="49" t="s">
        <v>285</v>
      </c>
      <c r="I22" s="49" t="s">
        <v>800</v>
      </c>
      <c r="J22" s="66" t="e">
        <f t="shared" ref="J22" si="3">DEC2HEX(ROUNDUP(((1+12*(1/J17))/(1/J17)),0))</f>
        <v>#VALUE!</v>
      </c>
      <c r="K22" s="50" t="s">
        <v>807</v>
      </c>
      <c r="L22" s="50" t="e">
        <f>DEC2HEX(ROUNDUP(((1+12*(1/L17))/(1/L17))/2,0))</f>
        <v>#VALUE!</v>
      </c>
    </row>
    <row r="23" ht="17.25" spans="2:12">
      <c r="B23" s="44" t="s">
        <v>291</v>
      </c>
      <c r="C23" s="44" t="s">
        <v>292</v>
      </c>
      <c r="D23" s="49" t="s">
        <v>808</v>
      </c>
      <c r="E23" s="49" t="s">
        <v>808</v>
      </c>
      <c r="F23" s="49" t="s">
        <v>809</v>
      </c>
      <c r="G23" s="49" t="s">
        <v>810</v>
      </c>
      <c r="H23" s="49" t="s">
        <v>293</v>
      </c>
      <c r="I23" s="49" t="s">
        <v>811</v>
      </c>
      <c r="J23" s="66" t="e">
        <f t="shared" ref="J23" si="4">DEC2HEX(600/(1/J17))</f>
        <v>#VALUE!</v>
      </c>
      <c r="K23" s="50" t="s">
        <v>812</v>
      </c>
      <c r="L23" s="50" t="e">
        <f>DEC2HEX(600/(1/L17)/2)</f>
        <v>#VALUE!</v>
      </c>
    </row>
    <row r="24" ht="17.25" spans="2:12">
      <c r="B24" s="44" t="s">
        <v>294</v>
      </c>
      <c r="C24" s="44" t="s">
        <v>295</v>
      </c>
      <c r="D24" s="49" t="s">
        <v>813</v>
      </c>
      <c r="E24" s="49" t="s">
        <v>813</v>
      </c>
      <c r="F24" s="49" t="s">
        <v>814</v>
      </c>
      <c r="G24" s="49" t="s">
        <v>815</v>
      </c>
      <c r="H24" s="49" t="s">
        <v>296</v>
      </c>
      <c r="I24" s="49" t="s">
        <v>816</v>
      </c>
      <c r="J24" s="66" t="e">
        <f t="shared" ref="J24" si="5">DEC2HEX(ROUNDUP(((20+12*(1/J17))/(1/J17)),0))</f>
        <v>#VALUE!</v>
      </c>
      <c r="K24" s="50" t="s">
        <v>817</v>
      </c>
      <c r="L24" s="50" t="e">
        <f>DEC2HEX(ROUNDUP(((20+12*(1/L17))/(1/L17)),0)/2)</f>
        <v>#VALUE!</v>
      </c>
    </row>
    <row r="25" ht="17.25" spans="2:12">
      <c r="B25" s="44" t="s">
        <v>297</v>
      </c>
      <c r="C25" s="44" t="s">
        <v>298</v>
      </c>
      <c r="D25" s="49" t="s">
        <v>808</v>
      </c>
      <c r="E25" s="49" t="s">
        <v>808</v>
      </c>
      <c r="F25" s="49" t="s">
        <v>809</v>
      </c>
      <c r="G25" s="49" t="s">
        <v>810</v>
      </c>
      <c r="H25" s="49" t="s">
        <v>293</v>
      </c>
      <c r="I25" s="49" t="s">
        <v>811</v>
      </c>
      <c r="J25" s="66" t="e">
        <f t="shared" ref="J25" si="6">DEC2HEX(600/(1/J17))</f>
        <v>#VALUE!</v>
      </c>
      <c r="K25" s="50" t="s">
        <v>812</v>
      </c>
      <c r="L25" s="50" t="e">
        <f>DEC2HEX(600/(1/L17)/2)</f>
        <v>#VALUE!</v>
      </c>
    </row>
    <row r="26" ht="17.25" spans="2:12">
      <c r="B26" s="44" t="s">
        <v>299</v>
      </c>
      <c r="C26" s="44" t="s">
        <v>300</v>
      </c>
      <c r="D26" s="50" t="s">
        <v>818</v>
      </c>
      <c r="E26" s="50" t="s">
        <v>818</v>
      </c>
      <c r="F26" s="50" t="s">
        <v>819</v>
      </c>
      <c r="G26" s="50" t="s">
        <v>820</v>
      </c>
      <c r="H26" s="50" t="s">
        <v>301</v>
      </c>
      <c r="I26" s="50" t="s">
        <v>802</v>
      </c>
      <c r="J26" s="67" t="e">
        <f t="shared" ref="J26" si="7">DEC2HEX(100/(1/J17))</f>
        <v>#VALUE!</v>
      </c>
      <c r="K26" s="50" t="s">
        <v>821</v>
      </c>
      <c r="L26" s="50" t="e">
        <f>DEC2HEX(100/(1/L17)/2)</f>
        <v>#VALUE!</v>
      </c>
    </row>
    <row r="27" ht="17.25" spans="2:12"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</row>
    <row r="28" ht="17.25" spans="2:12"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</row>
    <row r="29" ht="17.25" spans="2:12">
      <c r="B29" s="51"/>
      <c r="C29" s="52" t="s">
        <v>822</v>
      </c>
      <c r="D29" s="53"/>
      <c r="E29" s="52" t="s">
        <v>823</v>
      </c>
      <c r="F29" s="51"/>
      <c r="G29" s="51"/>
      <c r="H29" s="51"/>
      <c r="I29" s="51"/>
      <c r="J29" s="51"/>
      <c r="K29" s="51"/>
      <c r="L29" s="51"/>
    </row>
    <row r="30" ht="17.25" spans="2:12">
      <c r="B30" s="51"/>
      <c r="C30" s="52" t="s">
        <v>824</v>
      </c>
      <c r="D30" s="54"/>
      <c r="E30" s="52" t="s">
        <v>825</v>
      </c>
      <c r="F30" s="51"/>
      <c r="G30" s="51"/>
      <c r="H30" s="51"/>
      <c r="I30" s="51"/>
      <c r="J30" s="51"/>
      <c r="K30" s="51"/>
      <c r="L30" s="51"/>
    </row>
    <row r="31" ht="17.25" spans="2:12">
      <c r="B31" s="51"/>
      <c r="C31" s="52" t="s">
        <v>826</v>
      </c>
      <c r="D31" s="52" t="s">
        <v>827</v>
      </c>
      <c r="E31" s="52"/>
      <c r="F31" s="51"/>
      <c r="G31" s="51"/>
      <c r="H31" s="51"/>
      <c r="I31" s="51"/>
      <c r="J31" s="51"/>
      <c r="K31" s="51"/>
      <c r="L31" s="51"/>
    </row>
    <row r="33" ht="14.45" customHeight="1" spans="2:11">
      <c r="B33" s="25" t="s">
        <v>828</v>
      </c>
      <c r="C33" s="25"/>
      <c r="E33" s="69"/>
      <c r="F33" s="69"/>
      <c r="G33" s="69"/>
      <c r="K33" s="70"/>
    </row>
    <row r="34" ht="15" customHeight="1" spans="2:5">
      <c r="B34" s="68" t="s">
        <v>788</v>
      </c>
      <c r="C34" s="68" t="s">
        <v>680</v>
      </c>
      <c r="E34" s="69"/>
    </row>
    <row r="35" ht="14.45" customHeight="1" spans="2:5">
      <c r="B35" s="5" t="s">
        <v>279</v>
      </c>
      <c r="C35" s="5" t="s">
        <v>122</v>
      </c>
      <c r="D35" s="69"/>
      <c r="E35" s="69"/>
    </row>
    <row r="36" ht="14.45" customHeight="1" spans="2:5">
      <c r="B36" s="5" t="s">
        <v>281</v>
      </c>
      <c r="C36" s="5" t="s">
        <v>282</v>
      </c>
      <c r="D36" s="69"/>
      <c r="E36" s="69"/>
    </row>
    <row r="37" ht="14.45" customHeight="1" spans="2:5">
      <c r="B37" s="5" t="s">
        <v>284</v>
      </c>
      <c r="C37" s="5" t="s">
        <v>285</v>
      </c>
      <c r="D37" s="69"/>
      <c r="E37" s="69"/>
    </row>
    <row r="38" ht="14.45" customHeight="1" spans="2:5">
      <c r="B38" s="5" t="s">
        <v>287</v>
      </c>
      <c r="C38" s="5" t="s">
        <v>288</v>
      </c>
      <c r="D38" s="69"/>
      <c r="E38" s="69"/>
    </row>
    <row r="39" ht="14.45" customHeight="1" spans="2:5">
      <c r="B39" s="5" t="s">
        <v>290</v>
      </c>
      <c r="C39" s="5" t="s">
        <v>285</v>
      </c>
      <c r="E39" s="70"/>
    </row>
    <row r="40" ht="16.5" spans="2:5">
      <c r="B40" s="5" t="s">
        <v>292</v>
      </c>
      <c r="C40" s="5" t="s">
        <v>293</v>
      </c>
      <c r="E40" s="70"/>
    </row>
    <row r="41" ht="16.5" spans="2:5">
      <c r="B41" s="5" t="s">
        <v>295</v>
      </c>
      <c r="C41" s="5" t="s">
        <v>296</v>
      </c>
      <c r="E41" s="70"/>
    </row>
    <row r="42" ht="16.5" spans="2:5">
      <c r="B42" s="3" t="s">
        <v>298</v>
      </c>
      <c r="C42" s="3" t="s">
        <v>293</v>
      </c>
      <c r="E42" s="70"/>
    </row>
    <row r="43" ht="16.5" spans="2:5">
      <c r="B43" s="3" t="s">
        <v>300</v>
      </c>
      <c r="C43" s="3" t="s">
        <v>301</v>
      </c>
      <c r="E43" s="70"/>
    </row>
    <row r="44" spans="5:5">
      <c r="E44" s="70"/>
    </row>
    <row r="45" spans="5:5">
      <c r="E45" s="70"/>
    </row>
    <row r="46" ht="16.5" spans="2:5">
      <c r="B46" s="25" t="s">
        <v>829</v>
      </c>
      <c r="C46" s="25"/>
      <c r="E46" s="70"/>
    </row>
    <row r="47" ht="15" spans="2:5">
      <c r="B47" s="68" t="s">
        <v>788</v>
      </c>
      <c r="C47" s="68" t="s">
        <v>680</v>
      </c>
      <c r="E47" s="70"/>
    </row>
    <row r="48" ht="16.5" spans="2:3">
      <c r="B48" s="5" t="s">
        <v>279</v>
      </c>
      <c r="C48" s="5" t="s">
        <v>122</v>
      </c>
    </row>
    <row r="49" ht="16.5" spans="2:3">
      <c r="B49" s="5" t="s">
        <v>281</v>
      </c>
      <c r="C49" s="5" t="s">
        <v>830</v>
      </c>
    </row>
    <row r="50" ht="16.5" spans="2:3">
      <c r="B50" s="5" t="s">
        <v>284</v>
      </c>
      <c r="C50" s="5" t="s">
        <v>831</v>
      </c>
    </row>
    <row r="51" ht="16.5" spans="2:3">
      <c r="B51" s="5" t="s">
        <v>287</v>
      </c>
      <c r="C51" s="5" t="s">
        <v>832</v>
      </c>
    </row>
    <row r="52" ht="16.5" spans="2:3">
      <c r="B52" s="5" t="s">
        <v>290</v>
      </c>
      <c r="C52" s="5" t="s">
        <v>831</v>
      </c>
    </row>
    <row r="53" ht="16.5" spans="2:3">
      <c r="B53" s="5" t="s">
        <v>292</v>
      </c>
      <c r="C53" s="5" t="s">
        <v>833</v>
      </c>
    </row>
    <row r="54" ht="16.5" spans="2:3">
      <c r="B54" s="5" t="s">
        <v>295</v>
      </c>
      <c r="C54" s="5" t="s">
        <v>834</v>
      </c>
    </row>
    <row r="55" ht="16.5" spans="2:3">
      <c r="B55" s="3" t="s">
        <v>298</v>
      </c>
      <c r="C55" s="3" t="s">
        <v>833</v>
      </c>
    </row>
    <row r="56" ht="16.5" spans="2:3">
      <c r="B56" s="3" t="s">
        <v>300</v>
      </c>
      <c r="C56" s="3" t="s">
        <v>835</v>
      </c>
    </row>
  </sheetData>
  <sheetProtection formatCells="0" insertHyperlinks="0" autoFilter="0"/>
  <mergeCells count="7">
    <mergeCell ref="I2:L2"/>
    <mergeCell ref="I3:L3"/>
    <mergeCell ref="B16:C16"/>
    <mergeCell ref="E16:J16"/>
    <mergeCell ref="K16:L16"/>
    <mergeCell ref="B3:B13"/>
    <mergeCell ref="I4:L13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2"/>
  <sheetViews>
    <sheetView zoomScale="85" zoomScaleNormal="85" topLeftCell="A22" workbookViewId="0">
      <selection activeCell="G31" sqref="G31"/>
    </sheetView>
  </sheetViews>
  <sheetFormatPr defaultColWidth="8.875" defaultRowHeight="16.5" outlineLevelCol="6"/>
  <cols>
    <col min="1" max="1" width="27.75" style="25" customWidth="1"/>
    <col min="2" max="2" width="24" style="25" customWidth="1"/>
    <col min="3" max="3" width="19.875" style="25" customWidth="1"/>
    <col min="4" max="4" width="17.125" style="25" customWidth="1"/>
    <col min="5" max="5" width="32.125" style="25" customWidth="1"/>
    <col min="6" max="6" width="8.875" style="25"/>
    <col min="7" max="7" width="51" style="25" customWidth="1"/>
    <col min="8" max="16384" width="8.875" style="25"/>
  </cols>
  <sheetData>
    <row r="1" ht="36" spans="1:7">
      <c r="A1" s="26" t="s">
        <v>51</v>
      </c>
      <c r="B1" s="26" t="s">
        <v>101</v>
      </c>
      <c r="C1" s="26" t="s">
        <v>102</v>
      </c>
      <c r="D1" s="26" t="s">
        <v>103</v>
      </c>
      <c r="E1" s="26" t="s">
        <v>105</v>
      </c>
      <c r="F1" s="26" t="s">
        <v>106</v>
      </c>
      <c r="G1" s="26" t="s">
        <v>107</v>
      </c>
    </row>
    <row r="2" ht="99" spans="1:7">
      <c r="A2" s="27" t="s">
        <v>836</v>
      </c>
      <c r="B2" s="28" t="s">
        <v>837</v>
      </c>
      <c r="C2" s="28" t="s">
        <v>838</v>
      </c>
      <c r="D2" s="28" t="s">
        <v>839</v>
      </c>
      <c r="E2" s="30" t="s">
        <v>122</v>
      </c>
      <c r="F2" s="28" t="s">
        <v>117</v>
      </c>
      <c r="G2" s="33" t="s">
        <v>840</v>
      </c>
    </row>
    <row r="3" spans="1:7">
      <c r="A3" s="27"/>
      <c r="B3" s="29" t="s">
        <v>841</v>
      </c>
      <c r="C3" s="29" t="s">
        <v>842</v>
      </c>
      <c r="D3" s="29" t="s">
        <v>843</v>
      </c>
      <c r="E3" s="30" t="s">
        <v>122</v>
      </c>
      <c r="F3" s="28" t="s">
        <v>117</v>
      </c>
      <c r="G3" s="34" t="s">
        <v>844</v>
      </c>
    </row>
    <row r="4" customFormat="1" ht="33" spans="1:7">
      <c r="A4" s="27"/>
      <c r="B4" s="28" t="s">
        <v>845</v>
      </c>
      <c r="C4" s="28" t="s">
        <v>846</v>
      </c>
      <c r="D4" s="28" t="s">
        <v>249</v>
      </c>
      <c r="E4" s="28" t="s">
        <v>847</v>
      </c>
      <c r="F4" s="28" t="s">
        <v>117</v>
      </c>
      <c r="G4" s="35" t="s">
        <v>848</v>
      </c>
    </row>
    <row r="5" customFormat="1" ht="13.5"/>
    <row r="6" customFormat="1" spans="1:7">
      <c r="A6" s="27" t="s">
        <v>849</v>
      </c>
      <c r="B6" s="28" t="s">
        <v>837</v>
      </c>
      <c r="C6" s="28" t="s">
        <v>838</v>
      </c>
      <c r="D6" s="30" t="s">
        <v>122</v>
      </c>
      <c r="E6" s="30" t="s">
        <v>122</v>
      </c>
      <c r="F6" s="28" t="s">
        <v>117</v>
      </c>
      <c r="G6" s="33" t="s">
        <v>850</v>
      </c>
    </row>
    <row r="7" customFormat="1" spans="1:7">
      <c r="A7" s="27"/>
      <c r="B7" s="29" t="s">
        <v>841</v>
      </c>
      <c r="C7" s="29" t="s">
        <v>842</v>
      </c>
      <c r="D7" s="30" t="s">
        <v>122</v>
      </c>
      <c r="E7" s="30" t="s">
        <v>122</v>
      </c>
      <c r="F7" s="28" t="s">
        <v>117</v>
      </c>
      <c r="G7" s="34" t="s">
        <v>851</v>
      </c>
    </row>
    <row r="9" spans="1:1">
      <c r="A9" s="25" t="s">
        <v>852</v>
      </c>
    </row>
    <row r="10" spans="1:1">
      <c r="A10" s="31"/>
    </row>
    <row r="13" spans="1:3">
      <c r="A13"/>
      <c r="C13" s="32"/>
    </row>
    <row r="14" spans="1:1">
      <c r="A14"/>
    </row>
    <row r="15" spans="1:1">
      <c r="A15"/>
    </row>
    <row r="16" spans="1:1">
      <c r="A16"/>
    </row>
    <row r="17" spans="1:1">
      <c r="A17"/>
    </row>
    <row r="18" spans="1:1">
      <c r="A18"/>
    </row>
    <row r="19" spans="1:1">
      <c r="A19"/>
    </row>
    <row r="20" spans="1:1">
      <c r="A20"/>
    </row>
    <row r="21" spans="1:1">
      <c r="A21"/>
    </row>
    <row r="22" spans="1:1">
      <c r="A22"/>
    </row>
    <row r="23" spans="1:1">
      <c r="A23"/>
    </row>
    <row r="24" spans="1:1">
      <c r="A24"/>
    </row>
    <row r="25" spans="1:1">
      <c r="A25"/>
    </row>
    <row r="26" spans="1:1">
      <c r="A26"/>
    </row>
    <row r="27" spans="1:1">
      <c r="A27"/>
    </row>
    <row r="28" spans="1:1">
      <c r="A28"/>
    </row>
    <row r="29" spans="1:1">
      <c r="A29"/>
    </row>
    <row r="30" spans="1:1">
      <c r="A30"/>
    </row>
    <row r="31" spans="1:1">
      <c r="A31"/>
    </row>
    <row r="32" spans="1:1">
      <c r="A32"/>
    </row>
  </sheetData>
  <sheetProtection formatCells="0" insertHyperlinks="0" autoFilter="0"/>
  <mergeCells count="2">
    <mergeCell ref="A2:A4"/>
    <mergeCell ref="A6:A7"/>
  </mergeCells>
  <pageMargins left="0.75" right="0.75" top="1" bottom="1" header="0.5" footer="0.5"/>
  <pageSetup paperSize="9" orientation="portrait"/>
  <headerFooter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2"/>
  <sheetViews>
    <sheetView zoomScale="85" zoomScaleNormal="85" workbookViewId="0">
      <pane ySplit="1" topLeftCell="A11" activePane="bottomLeft" state="frozen"/>
      <selection/>
      <selection pane="bottomLeft" activeCell="G78" sqref="G78"/>
    </sheetView>
  </sheetViews>
  <sheetFormatPr defaultColWidth="9" defaultRowHeight="13.5"/>
  <cols>
    <col min="1" max="1" width="29.625" customWidth="1"/>
    <col min="2" max="2" width="17.375" customWidth="1"/>
    <col min="3" max="3" width="24.5" customWidth="1"/>
    <col min="4" max="4" width="15.625" customWidth="1"/>
    <col min="5" max="5" width="15.5" customWidth="1"/>
    <col min="6" max="6" width="17.125" customWidth="1"/>
    <col min="7" max="7" width="115.125" customWidth="1"/>
  </cols>
  <sheetData>
    <row r="1" ht="22.5" spans="1:7">
      <c r="A1" s="1" t="s">
        <v>853</v>
      </c>
      <c r="B1" s="2" t="s">
        <v>372</v>
      </c>
      <c r="C1" s="2" t="s">
        <v>101</v>
      </c>
      <c r="D1" s="2" t="s">
        <v>373</v>
      </c>
      <c r="E1" s="18" t="s">
        <v>374</v>
      </c>
      <c r="F1" s="19" t="s">
        <v>106</v>
      </c>
      <c r="G1" s="2" t="s">
        <v>107</v>
      </c>
    </row>
    <row r="2" ht="16.5" spans="1:7">
      <c r="A2" s="3" t="s">
        <v>854</v>
      </c>
      <c r="B2" s="4" t="s">
        <v>376</v>
      </c>
      <c r="C2" s="5" t="s">
        <v>855</v>
      </c>
      <c r="D2" s="6" t="s">
        <v>566</v>
      </c>
      <c r="E2" s="20" t="s">
        <v>151</v>
      </c>
      <c r="F2" s="4" t="s">
        <v>117</v>
      </c>
      <c r="G2" s="21" t="s">
        <v>856</v>
      </c>
    </row>
    <row r="3" ht="181.5" spans="1:7">
      <c r="A3" s="6"/>
      <c r="B3" s="4" t="s">
        <v>380</v>
      </c>
      <c r="C3" s="5" t="s">
        <v>857</v>
      </c>
      <c r="D3" s="5" t="s">
        <v>858</v>
      </c>
      <c r="E3" s="5" t="s">
        <v>859</v>
      </c>
      <c r="F3" s="4" t="s">
        <v>117</v>
      </c>
      <c r="G3" s="21" t="s">
        <v>860</v>
      </c>
    </row>
    <row r="4" ht="33" spans="1:7">
      <c r="A4" s="6"/>
      <c r="B4" s="4" t="s">
        <v>384</v>
      </c>
      <c r="C4" s="5" t="s">
        <v>861</v>
      </c>
      <c r="D4" s="5" t="s">
        <v>862</v>
      </c>
      <c r="E4" s="5" t="s">
        <v>839</v>
      </c>
      <c r="F4" s="4" t="s">
        <v>117</v>
      </c>
      <c r="G4" s="21" t="s">
        <v>863</v>
      </c>
    </row>
    <row r="5" ht="16.5" spans="1:7">
      <c r="A5" s="6"/>
      <c r="B5" s="4" t="s">
        <v>388</v>
      </c>
      <c r="C5" s="5" t="s">
        <v>864</v>
      </c>
      <c r="D5" s="5" t="s">
        <v>865</v>
      </c>
      <c r="E5" s="20" t="s">
        <v>249</v>
      </c>
      <c r="F5" s="4" t="s">
        <v>117</v>
      </c>
      <c r="G5" s="21" t="s">
        <v>866</v>
      </c>
    </row>
    <row r="6" ht="33" spans="1:7">
      <c r="A6" s="6"/>
      <c r="B6" s="4" t="s">
        <v>392</v>
      </c>
      <c r="C6" s="5" t="s">
        <v>867</v>
      </c>
      <c r="D6" s="5" t="s">
        <v>868</v>
      </c>
      <c r="E6" s="5" t="s">
        <v>249</v>
      </c>
      <c r="F6" s="4" t="s">
        <v>117</v>
      </c>
      <c r="G6" s="21" t="s">
        <v>869</v>
      </c>
    </row>
    <row r="7" ht="16.5" spans="1:7">
      <c r="A7" s="6"/>
      <c r="B7" s="4" t="s">
        <v>441</v>
      </c>
      <c r="C7" s="5" t="s">
        <v>870</v>
      </c>
      <c r="D7" s="5" t="s">
        <v>871</v>
      </c>
      <c r="E7" s="5" t="s">
        <v>249</v>
      </c>
      <c r="F7" s="4" t="s">
        <v>117</v>
      </c>
      <c r="G7" s="21" t="s">
        <v>872</v>
      </c>
    </row>
    <row r="8" ht="16.5" spans="1:7">
      <c r="A8" s="6"/>
      <c r="B8" s="4" t="s">
        <v>444</v>
      </c>
      <c r="C8" s="5" t="s">
        <v>873</v>
      </c>
      <c r="D8" s="5" t="s">
        <v>874</v>
      </c>
      <c r="E8" s="20" t="s">
        <v>151</v>
      </c>
      <c r="F8" s="4" t="s">
        <v>117</v>
      </c>
      <c r="G8" s="22" t="s">
        <v>875</v>
      </c>
    </row>
    <row r="9" ht="16.5" spans="1:7">
      <c r="A9" s="6"/>
      <c r="B9" s="7" t="s">
        <v>446</v>
      </c>
      <c r="C9" s="5" t="s">
        <v>876</v>
      </c>
      <c r="D9" s="5" t="s">
        <v>175</v>
      </c>
      <c r="E9" s="20" t="s">
        <v>179</v>
      </c>
      <c r="F9" s="7" t="s">
        <v>117</v>
      </c>
      <c r="G9" s="21" t="s">
        <v>877</v>
      </c>
    </row>
    <row r="10" ht="16.5" spans="1:7">
      <c r="A10" s="6"/>
      <c r="B10" s="7" t="s">
        <v>448</v>
      </c>
      <c r="C10" s="5" t="s">
        <v>878</v>
      </c>
      <c r="D10" s="5"/>
      <c r="E10" s="20"/>
      <c r="F10" s="7"/>
      <c r="G10" s="21"/>
    </row>
    <row r="11" ht="16.5" spans="1:9">
      <c r="A11" s="8"/>
      <c r="B11" s="9" t="s">
        <v>822</v>
      </c>
      <c r="C11" s="10" t="s">
        <v>879</v>
      </c>
      <c r="D11" s="11"/>
      <c r="E11" s="11"/>
      <c r="F11" s="11"/>
      <c r="G11" s="23"/>
      <c r="H11" s="24"/>
      <c r="I11" s="24"/>
    </row>
    <row r="12" ht="16.5" spans="2:3">
      <c r="B12" s="12" t="s">
        <v>824</v>
      </c>
      <c r="C12" s="10" t="s">
        <v>880</v>
      </c>
    </row>
    <row r="13" ht="16.5" spans="2:3">
      <c r="B13" s="12"/>
      <c r="C13" s="10"/>
    </row>
    <row r="14" ht="16.5" spans="2:3">
      <c r="B14" s="12"/>
      <c r="C14" s="10"/>
    </row>
    <row r="16" ht="16.5" spans="1:7">
      <c r="A16" s="3" t="s">
        <v>881</v>
      </c>
      <c r="B16" s="4" t="s">
        <v>376</v>
      </c>
      <c r="C16" s="5" t="s">
        <v>855</v>
      </c>
      <c r="D16" s="6" t="s">
        <v>566</v>
      </c>
      <c r="E16" s="20" t="s">
        <v>151</v>
      </c>
      <c r="F16" s="4" t="s">
        <v>117</v>
      </c>
      <c r="G16" s="21" t="s">
        <v>856</v>
      </c>
    </row>
    <row r="17" ht="181.5" spans="1:7">
      <c r="A17" s="5"/>
      <c r="B17" s="4" t="s">
        <v>380</v>
      </c>
      <c r="C17" s="5" t="s">
        <v>857</v>
      </c>
      <c r="D17" s="5" t="s">
        <v>858</v>
      </c>
      <c r="E17" s="5" t="s">
        <v>882</v>
      </c>
      <c r="F17" s="4" t="s">
        <v>117</v>
      </c>
      <c r="G17" s="21" t="s">
        <v>883</v>
      </c>
    </row>
    <row r="18" ht="99" spans="1:7">
      <c r="A18" s="5"/>
      <c r="B18" s="4" t="s">
        <v>384</v>
      </c>
      <c r="C18" s="5" t="s">
        <v>884</v>
      </c>
      <c r="D18" s="5" t="s">
        <v>885</v>
      </c>
      <c r="E18" s="5" t="s">
        <v>526</v>
      </c>
      <c r="F18" s="4" t="s">
        <v>117</v>
      </c>
      <c r="G18" s="22" t="s">
        <v>886</v>
      </c>
    </row>
    <row r="19" ht="16.5" spans="1:7">
      <c r="A19" s="5"/>
      <c r="B19" s="4" t="s">
        <v>388</v>
      </c>
      <c r="C19" s="5" t="s">
        <v>873</v>
      </c>
      <c r="D19" s="5" t="s">
        <v>874</v>
      </c>
      <c r="E19" s="20" t="s">
        <v>151</v>
      </c>
      <c r="F19" s="4" t="s">
        <v>117</v>
      </c>
      <c r="G19" s="22" t="s">
        <v>875</v>
      </c>
    </row>
    <row r="20" ht="16.5" spans="1:7">
      <c r="A20" s="5"/>
      <c r="B20" s="4" t="s">
        <v>392</v>
      </c>
      <c r="C20" s="5" t="s">
        <v>876</v>
      </c>
      <c r="D20" s="5" t="s">
        <v>175</v>
      </c>
      <c r="E20" s="20" t="s">
        <v>179</v>
      </c>
      <c r="F20" s="7" t="s">
        <v>117</v>
      </c>
      <c r="G20" s="21" t="s">
        <v>877</v>
      </c>
    </row>
    <row r="21" ht="16.5" spans="1:7">
      <c r="A21" s="5"/>
      <c r="B21" s="4" t="s">
        <v>441</v>
      </c>
      <c r="C21" s="5" t="s">
        <v>878</v>
      </c>
      <c r="D21" s="5"/>
      <c r="E21" s="20"/>
      <c r="F21" s="7"/>
      <c r="G21" s="21"/>
    </row>
    <row r="22" ht="16.5" spans="2:3">
      <c r="B22" s="12" t="s">
        <v>822</v>
      </c>
      <c r="C22" s="10" t="s">
        <v>880</v>
      </c>
    </row>
    <row r="23" ht="16.5" spans="2:3">
      <c r="B23" s="12" t="s">
        <v>887</v>
      </c>
      <c r="C23" s="10" t="s">
        <v>888</v>
      </c>
    </row>
    <row r="24" ht="16.5" spans="2:3">
      <c r="B24" s="13" t="s">
        <v>566</v>
      </c>
      <c r="C24" s="14" t="s">
        <v>151</v>
      </c>
    </row>
    <row r="25" ht="16.5" spans="2:3">
      <c r="B25" s="13" t="s">
        <v>858</v>
      </c>
      <c r="C25" s="15" t="s">
        <v>882</v>
      </c>
    </row>
    <row r="26" ht="16.5" spans="2:3">
      <c r="B26" s="15" t="s">
        <v>885</v>
      </c>
      <c r="C26" s="15" t="s">
        <v>889</v>
      </c>
    </row>
    <row r="27" ht="16.5" spans="2:3">
      <c r="B27" s="15" t="s">
        <v>874</v>
      </c>
      <c r="C27" s="14" t="s">
        <v>151</v>
      </c>
    </row>
    <row r="28" ht="16.5" spans="2:3">
      <c r="B28" s="15" t="s">
        <v>175</v>
      </c>
      <c r="C28" s="14" t="s">
        <v>179</v>
      </c>
    </row>
    <row r="29" ht="16.5" spans="2:3">
      <c r="B29" s="16" t="s">
        <v>878</v>
      </c>
      <c r="C29" s="17"/>
    </row>
    <row r="30" ht="16.5" spans="2:3">
      <c r="B30" s="12"/>
      <c r="C30" s="10"/>
    </row>
    <row r="33" ht="16.5" spans="1:7">
      <c r="A33" s="3" t="s">
        <v>890</v>
      </c>
      <c r="B33" s="4" t="s">
        <v>376</v>
      </c>
      <c r="C33" s="5" t="s">
        <v>855</v>
      </c>
      <c r="D33" s="6" t="s">
        <v>566</v>
      </c>
      <c r="E33" s="20" t="s">
        <v>151</v>
      </c>
      <c r="F33" s="4" t="s">
        <v>117</v>
      </c>
      <c r="G33" s="21" t="s">
        <v>856</v>
      </c>
    </row>
    <row r="34" ht="181.5" spans="1:7">
      <c r="A34" s="5"/>
      <c r="B34" s="4" t="s">
        <v>380</v>
      </c>
      <c r="C34" s="5" t="s">
        <v>857</v>
      </c>
      <c r="D34" s="5" t="s">
        <v>858</v>
      </c>
      <c r="E34" s="5" t="s">
        <v>891</v>
      </c>
      <c r="F34" s="4" t="s">
        <v>117</v>
      </c>
      <c r="G34" s="21" t="s">
        <v>883</v>
      </c>
    </row>
    <row r="35" ht="33" spans="1:7">
      <c r="A35" s="5"/>
      <c r="B35" s="4" t="s">
        <v>384</v>
      </c>
      <c r="C35" s="5" t="s">
        <v>892</v>
      </c>
      <c r="D35" s="5" t="s">
        <v>893</v>
      </c>
      <c r="E35" s="5" t="s">
        <v>839</v>
      </c>
      <c r="F35" s="4" t="s">
        <v>117</v>
      </c>
      <c r="G35" s="21" t="s">
        <v>894</v>
      </c>
    </row>
    <row r="36" ht="16.5" spans="1:7">
      <c r="A36" s="5"/>
      <c r="B36" s="4" t="s">
        <v>388</v>
      </c>
      <c r="C36" s="5" t="s">
        <v>895</v>
      </c>
      <c r="D36" s="5" t="s">
        <v>896</v>
      </c>
      <c r="E36" s="5" t="s">
        <v>249</v>
      </c>
      <c r="F36" s="4" t="s">
        <v>117</v>
      </c>
      <c r="G36" s="21" t="s">
        <v>897</v>
      </c>
    </row>
    <row r="37" ht="16.5" spans="1:7">
      <c r="A37" s="5"/>
      <c r="B37" s="4" t="s">
        <v>392</v>
      </c>
      <c r="C37" s="5" t="s">
        <v>898</v>
      </c>
      <c r="D37" s="5" t="s">
        <v>899</v>
      </c>
      <c r="E37" s="5" t="s">
        <v>249</v>
      </c>
      <c r="F37" s="4" t="s">
        <v>117</v>
      </c>
      <c r="G37" s="21" t="s">
        <v>900</v>
      </c>
    </row>
    <row r="38" ht="16.5" spans="1:7">
      <c r="A38" s="5"/>
      <c r="B38" s="7" t="s">
        <v>441</v>
      </c>
      <c r="C38" s="5" t="s">
        <v>873</v>
      </c>
      <c r="D38" s="5" t="s">
        <v>874</v>
      </c>
      <c r="E38" s="20" t="s">
        <v>151</v>
      </c>
      <c r="F38" s="4" t="s">
        <v>117</v>
      </c>
      <c r="G38" s="22" t="s">
        <v>875</v>
      </c>
    </row>
    <row r="39" ht="16.5" spans="1:7">
      <c r="A39" s="5"/>
      <c r="B39" s="4" t="s">
        <v>444</v>
      </c>
      <c r="C39" s="5" t="s">
        <v>876</v>
      </c>
      <c r="D39" s="5" t="s">
        <v>175</v>
      </c>
      <c r="E39" s="20" t="s">
        <v>179</v>
      </c>
      <c r="F39" s="7" t="s">
        <v>117</v>
      </c>
      <c r="G39" s="21" t="s">
        <v>877</v>
      </c>
    </row>
    <row r="40" ht="16.5" spans="1:7">
      <c r="A40" s="5"/>
      <c r="B40" s="7" t="s">
        <v>446</v>
      </c>
      <c r="C40" s="5" t="s">
        <v>878</v>
      </c>
      <c r="D40" s="5"/>
      <c r="E40" s="20"/>
      <c r="F40" s="7"/>
      <c r="G40" s="21"/>
    </row>
    <row r="41" ht="16.5" spans="2:3">
      <c r="B41" s="12" t="s">
        <v>822</v>
      </c>
      <c r="C41" s="10" t="s">
        <v>880</v>
      </c>
    </row>
    <row r="42" ht="16.5" spans="2:3">
      <c r="B42" s="12" t="s">
        <v>824</v>
      </c>
      <c r="C42" s="10" t="s">
        <v>901</v>
      </c>
    </row>
    <row r="43" ht="16.5" spans="2:3">
      <c r="B43" s="12"/>
      <c r="C43" s="10" t="s">
        <v>902</v>
      </c>
    </row>
    <row r="44" ht="16.5" spans="2:3">
      <c r="B44" s="12" t="s">
        <v>887</v>
      </c>
      <c r="C44" s="10" t="s">
        <v>903</v>
      </c>
    </row>
    <row r="45" ht="16.5" spans="2:3">
      <c r="B45" s="6" t="s">
        <v>566</v>
      </c>
      <c r="C45" s="20" t="s">
        <v>151</v>
      </c>
    </row>
    <row r="46" ht="16.5" spans="2:3">
      <c r="B46" s="5" t="s">
        <v>858</v>
      </c>
      <c r="C46" s="5" t="s">
        <v>891</v>
      </c>
    </row>
    <row r="47" ht="16.5" spans="2:3">
      <c r="B47" s="5" t="s">
        <v>893</v>
      </c>
      <c r="C47" s="5" t="s">
        <v>160</v>
      </c>
    </row>
    <row r="48" ht="16.5" spans="2:3">
      <c r="B48" s="5" t="s">
        <v>896</v>
      </c>
      <c r="C48" s="5" t="s">
        <v>904</v>
      </c>
    </row>
    <row r="49" ht="16.5" spans="2:3">
      <c r="B49" s="5" t="s">
        <v>899</v>
      </c>
      <c r="C49" s="5" t="s">
        <v>905</v>
      </c>
    </row>
    <row r="50" ht="16.5" spans="2:3">
      <c r="B50" s="5" t="s">
        <v>874</v>
      </c>
      <c r="C50" s="5" t="s">
        <v>151</v>
      </c>
    </row>
    <row r="51" ht="16.5" spans="2:3">
      <c r="B51" s="5" t="s">
        <v>175</v>
      </c>
      <c r="C51" s="20" t="s">
        <v>179</v>
      </c>
    </row>
    <row r="52" ht="16.5" spans="2:3">
      <c r="B52" s="16" t="s">
        <v>878</v>
      </c>
      <c r="C52" s="17"/>
    </row>
    <row r="53" ht="16.5" spans="2:3">
      <c r="B53" s="10"/>
      <c r="C53" s="10"/>
    </row>
    <row r="54" ht="16.5" spans="2:3">
      <c r="B54" s="10"/>
      <c r="C54" s="10"/>
    </row>
    <row r="56" ht="16.5" spans="1:7">
      <c r="A56" s="3" t="s">
        <v>906</v>
      </c>
      <c r="B56" s="4" t="s">
        <v>376</v>
      </c>
      <c r="C56" s="5" t="s">
        <v>855</v>
      </c>
      <c r="D56" s="6" t="s">
        <v>566</v>
      </c>
      <c r="E56" s="20" t="s">
        <v>151</v>
      </c>
      <c r="F56" s="4" t="s">
        <v>117</v>
      </c>
      <c r="G56" s="21" t="s">
        <v>856</v>
      </c>
    </row>
    <row r="57" ht="181.5" spans="1:7">
      <c r="A57" s="5"/>
      <c r="B57" s="4" t="s">
        <v>380</v>
      </c>
      <c r="C57" s="5" t="s">
        <v>857</v>
      </c>
      <c r="D57" s="5" t="s">
        <v>858</v>
      </c>
      <c r="E57" s="5" t="s">
        <v>907</v>
      </c>
      <c r="F57" s="4" t="s">
        <v>117</v>
      </c>
      <c r="G57" s="21" t="s">
        <v>883</v>
      </c>
    </row>
    <row r="58" ht="49.5" spans="1:7">
      <c r="A58" s="5"/>
      <c r="B58" s="4" t="s">
        <v>384</v>
      </c>
      <c r="C58" s="5" t="s">
        <v>908</v>
      </c>
      <c r="D58" s="5" t="s">
        <v>909</v>
      </c>
      <c r="E58" s="5" t="s">
        <v>160</v>
      </c>
      <c r="F58" s="4" t="s">
        <v>117</v>
      </c>
      <c r="G58" s="21" t="s">
        <v>910</v>
      </c>
    </row>
    <row r="59" ht="16.5" spans="1:7">
      <c r="A59" s="5"/>
      <c r="B59" s="4" t="s">
        <v>388</v>
      </c>
      <c r="C59" s="5" t="s">
        <v>873</v>
      </c>
      <c r="D59" s="5" t="s">
        <v>874</v>
      </c>
      <c r="E59" s="5" t="s">
        <v>151</v>
      </c>
      <c r="F59" s="4" t="s">
        <v>117</v>
      </c>
      <c r="G59" s="22" t="s">
        <v>875</v>
      </c>
    </row>
    <row r="60" ht="16.5" spans="1:7">
      <c r="A60" s="5"/>
      <c r="B60" s="4" t="s">
        <v>392</v>
      </c>
      <c r="C60" s="5" t="s">
        <v>876</v>
      </c>
      <c r="D60" s="5" t="s">
        <v>175</v>
      </c>
      <c r="E60" s="20" t="s">
        <v>179</v>
      </c>
      <c r="F60" s="7" t="s">
        <v>117</v>
      </c>
      <c r="G60" s="21" t="s">
        <v>877</v>
      </c>
    </row>
    <row r="61" ht="16.5" spans="1:7">
      <c r="A61" s="5"/>
      <c r="B61" s="4" t="s">
        <v>441</v>
      </c>
      <c r="C61" s="5" t="s">
        <v>878</v>
      </c>
      <c r="D61" s="5"/>
      <c r="E61" s="20"/>
      <c r="F61" s="7"/>
      <c r="G61" s="21"/>
    </row>
    <row r="62" ht="16.5" spans="2:3">
      <c r="B62" s="12" t="s">
        <v>822</v>
      </c>
      <c r="C62" s="10" t="s">
        <v>880</v>
      </c>
    </row>
    <row r="65" ht="16.5" spans="1:7">
      <c r="A65" s="3" t="s">
        <v>911</v>
      </c>
      <c r="B65" s="4" t="s">
        <v>376</v>
      </c>
      <c r="C65" s="5" t="s">
        <v>855</v>
      </c>
      <c r="D65" s="6" t="s">
        <v>566</v>
      </c>
      <c r="E65" s="20" t="s">
        <v>151</v>
      </c>
      <c r="F65" s="4" t="s">
        <v>117</v>
      </c>
      <c r="G65" s="21" t="s">
        <v>856</v>
      </c>
    </row>
    <row r="66" ht="181.5" spans="1:7">
      <c r="A66" s="5"/>
      <c r="B66" s="4" t="s">
        <v>380</v>
      </c>
      <c r="C66" s="5" t="s">
        <v>857</v>
      </c>
      <c r="D66" s="5" t="s">
        <v>858</v>
      </c>
      <c r="E66" s="5" t="s">
        <v>912</v>
      </c>
      <c r="F66" s="4" t="s">
        <v>117</v>
      </c>
      <c r="G66" s="21" t="s">
        <v>883</v>
      </c>
    </row>
    <row r="67" ht="16.5" spans="1:7">
      <c r="A67" s="5"/>
      <c r="B67" s="4" t="s">
        <v>384</v>
      </c>
      <c r="C67" s="5" t="s">
        <v>913</v>
      </c>
      <c r="D67" s="5" t="s">
        <v>914</v>
      </c>
      <c r="E67" s="5" t="s">
        <v>160</v>
      </c>
      <c r="F67" s="4" t="s">
        <v>117</v>
      </c>
      <c r="G67" s="21" t="s">
        <v>915</v>
      </c>
    </row>
    <row r="68" ht="16.5" spans="1:7">
      <c r="A68" s="5"/>
      <c r="B68" s="4" t="s">
        <v>388</v>
      </c>
      <c r="C68" s="5" t="s">
        <v>873</v>
      </c>
      <c r="D68" s="5" t="s">
        <v>874</v>
      </c>
      <c r="E68" s="5" t="s">
        <v>151</v>
      </c>
      <c r="F68" s="4" t="s">
        <v>117</v>
      </c>
      <c r="G68" s="22" t="s">
        <v>875</v>
      </c>
    </row>
    <row r="69" ht="16.5" spans="1:7">
      <c r="A69" s="5"/>
      <c r="B69" s="4" t="s">
        <v>392</v>
      </c>
      <c r="C69" s="5" t="s">
        <v>531</v>
      </c>
      <c r="D69" s="5" t="s">
        <v>532</v>
      </c>
      <c r="E69" s="5" t="s">
        <v>916</v>
      </c>
      <c r="F69" s="4" t="s">
        <v>117</v>
      </c>
      <c r="G69" s="21" t="s">
        <v>917</v>
      </c>
    </row>
    <row r="70" ht="16.5" spans="1:7">
      <c r="A70" s="5"/>
      <c r="B70" s="7" t="s">
        <v>441</v>
      </c>
      <c r="C70" s="5" t="s">
        <v>876</v>
      </c>
      <c r="D70" s="5" t="s">
        <v>175</v>
      </c>
      <c r="E70" s="20" t="s">
        <v>179</v>
      </c>
      <c r="F70" s="7" t="s">
        <v>117</v>
      </c>
      <c r="G70" s="21" t="s">
        <v>877</v>
      </c>
    </row>
    <row r="71" ht="16.5" spans="1:7">
      <c r="A71" s="5"/>
      <c r="B71" s="4" t="s">
        <v>444</v>
      </c>
      <c r="C71" s="5" t="s">
        <v>878</v>
      </c>
      <c r="D71" s="5"/>
      <c r="E71" s="20"/>
      <c r="F71" s="7"/>
      <c r="G71" s="21"/>
    </row>
    <row r="72" ht="16.5" spans="2:3">
      <c r="B72" s="12" t="s">
        <v>822</v>
      </c>
      <c r="C72" s="10" t="s">
        <v>880</v>
      </c>
    </row>
  </sheetData>
  <sheetProtection formatCells="0" insertHyperlinks="0" autoFilter="0"/>
  <mergeCells count="7">
    <mergeCell ref="B29:C29"/>
    <mergeCell ref="B52:C52"/>
    <mergeCell ref="A2:A10"/>
    <mergeCell ref="A16:A21"/>
    <mergeCell ref="A33:A40"/>
    <mergeCell ref="A56:A61"/>
    <mergeCell ref="A65:A71"/>
  </mergeCells>
  <pageMargins left="0.75" right="0.75" top="1" bottom="1" header="0.5" footer="0.5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="115" zoomScaleNormal="115" workbookViewId="0">
      <selection activeCell="AE81" sqref="AE81"/>
    </sheetView>
  </sheetViews>
  <sheetFormatPr defaultColWidth="9" defaultRowHeight="13.5"/>
  <sheetData/>
  <sheetProtection formatCells="0" insertHyperlinks="0" autoFilter="0"/>
  <pageMargins left="0.7" right="0.7" top="0.75" bottom="0.75" header="0.3" footer="0.3"/>
  <pageSetup paperSize="9" orientation="portrait"/>
  <headerFooter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L39" sqref="L39"/>
    </sheetView>
  </sheetViews>
  <sheetFormatPr defaultColWidth="9" defaultRowHeight="13.5"/>
  <sheetData/>
  <sheetProtection formatCells="0" insertHyperlinks="0" autoFilter="0"/>
  <pageMargins left="0.7" right="0.7" top="0.75" bottom="0.75" header="0.3" footer="0.3"/>
  <pageSetup paperSize="9" orientation="portrait"/>
  <headerFooter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insertHyperlinks="0" autoFilter="0"/>
  <pageMargins left="0.75" right="0.75" top="1" bottom="1" header="0.5" footer="0.5"/>
  <pageSetup paperSize="9" orientation="portrait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autofilters xmlns="https://web.wps.cn/et/2018/main"/>
</file>

<file path=customXml/item2.xml><?xml version="1.0" encoding="utf-8"?>
<woProps xmlns="https://web.wps.cn/et/2018/main" xmlns:s="http://schemas.openxmlformats.org/spreadsheetml/2006/main">
  <woSheetsProps>
    <woSheetProps sheetStid="32" interlineOnOff="0" interlineColor="0" isDbSheet="0" isDashBoardSheet="0" isDbDashBoardSheet="0" isFlexPaperSheet="0">
      <cellprotection/>
      <appEtDbRelations/>
    </woSheetProps>
    <woSheetProps sheetStid="29" interlineOnOff="0" interlineColor="0" isDbSheet="0" isDashBoardSheet="0" isDbDashBoardSheet="0" isFlexPaperSheet="0">
      <cellprotection/>
      <appEtDbRelations/>
    </woSheetProps>
    <woSheetProps sheetStid="1" interlineOnOff="0" interlineColor="0" isDbSheet="0" isDashBoardSheet="0" isDbDashBoardSheet="0" isFlexPaperSheet="0">
      <cellprotection/>
      <appEtDbRelations/>
    </woSheetProps>
    <woSheetProps sheetStid="12" interlineOnOff="0" interlineColor="0" isDbSheet="0" isDashBoardSheet="0" isDbDashBoardSheet="0" isFlexPaperSheet="0">
      <cellprotection/>
      <appEtDbRelations/>
    </woSheetProps>
    <woSheetProps sheetStid="2" interlineOnOff="0" interlineColor="0" isDbSheet="0" isDashBoardSheet="0" isDbDashBoardSheet="0" isFlexPaperSheet="0">
      <cellprotection/>
      <appEtDbRelations/>
    </woSheetProps>
    <woSheetProps sheetStid="23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  <woSheetProps sheetStid="20" interlineOnOff="0" interlineColor="0" isDbSheet="0" isDashBoardSheet="0" isDbDashBoardSheet="0" isFlexPaperSheet="0">
      <cellprotection/>
      <appEtDbRelations/>
    </woSheetProps>
    <woSheetProps sheetStid="22" interlineOnOff="0" interlineColor="0" isDbSheet="0" isDashBoardSheet="0" isDbDashBoardSheet="0" isFlexPaperSheet="0">
      <cellprotection/>
      <appEtDbRelations/>
    </woSheetProps>
    <woSheetProps sheetStid="30" interlineOnOff="0" interlineColor="0" isDbSheet="0" isDashBoardSheet="0" isDbDashBoardSheet="0" isFlexPaperSheet="0">
      <cellprotection/>
      <appEtDbRelations/>
    </woSheetProps>
    <woSheetProps sheetStid="31" interlineOnOff="0" interlineColor="0" isDbSheet="0" isDashBoardSheet="0" isDbDashBoardSheet="0" isFlexPaperSheet="0">
      <cellprotection/>
      <appEtDbRelations/>
    </woSheetProps>
  </woSheetsProps>
  <woBookProps>
    <bookSettings isFilterShared="0" coreConquerUserId="" isAutoUpdatePaused="0" filterType="user" isMergeTasksAutoUpdate="0" isInserPicAsAttachment="0"/>
  </woBookProps>
</woProps>
</file>

<file path=customXml/item3.xml><?xml version="1.0" encoding="utf-8"?>
<pixelators xmlns="https://web.wps.cn/et/2018/main" xmlns:s="http://schemas.openxmlformats.org/spreadsheetml/2006/main">
  <pixelatorList sheetStid="32"/>
  <pixelatorList sheetStid="29"/>
  <pixelatorList sheetStid="1"/>
  <pixelatorList sheetStid="12"/>
  <pixelatorList sheetStid="2"/>
  <pixelatorList sheetStid="23"/>
  <pixelatorList sheetStid="3"/>
  <pixelatorList sheetStid="20"/>
  <pixelatorList sheetStid="22"/>
  <pixelatorList sheetStid="30"/>
  <pixelatorList sheetStid="31"/>
  <pixelatorList sheetStid="14"/>
</pixelators>
</file>

<file path=customXml/itemProps1.xml><?xml version="1.0" encoding="utf-8"?>
<ds:datastoreItem xmlns:ds="http://schemas.openxmlformats.org/officeDocument/2006/customXml" ds:itemID="{D5662047-3127-477A-AC3A-1D340467FB41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WWO_wpscloud_20230606144322-421f1e912e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资料修订</vt:lpstr>
      <vt:lpstr>芯片配置流程图示</vt:lpstr>
      <vt:lpstr>芯片寄存器配置流程</vt:lpstr>
      <vt:lpstr>DTGC_CFG_REG</vt:lpstr>
      <vt:lpstr>DEMOD相关配置</vt:lpstr>
      <vt:lpstr>JESD204B_CBB</vt:lpstr>
      <vt:lpstr>PDN_TIME</vt:lpstr>
      <vt:lpstr>LVDS_Pattern</vt:lpstr>
      <vt:lpstr>Test_pattern</vt:lpstr>
      <vt:lpstr>LVDS时序（未开启抽取）</vt:lpstr>
      <vt:lpstr>JESD204B时序（未开抽取）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daiyingzheng</dc:creator>
  <cp:lastModifiedBy>daiyingzheng</cp:lastModifiedBy>
  <dcterms:created xsi:type="dcterms:W3CDTF">2025-03-13T21:06:00Z</dcterms:created>
  <dcterms:modified xsi:type="dcterms:W3CDTF">2025-12-04T15:45:00Z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  <property fmtid="{D5CDD505-2E9C-101B-9397-08002B2CF9AE}" pid="3" name="_readonly">
    <vt:lpwstr/>
  </property>
  <property fmtid="{D5CDD505-2E9C-101B-9397-08002B2CF9AE}" pid="4" name="_change">
    <vt:lpwstr/>
  </property>
  <property fmtid="{D5CDD505-2E9C-101B-9397-08002B2CF9AE}" pid="5" name="_full-control">
    <vt:lpwstr/>
  </property>
  <property fmtid="{D5CDD505-2E9C-101B-9397-08002B2CF9AE}" pid="6" name="sflag">
    <vt:lpwstr>1764751628</vt:lpwstr>
  </property>
</Properties>
</file>